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/>
  <mc:AlternateContent xmlns:mc="http://schemas.openxmlformats.org/markup-compatibility/2006">
    <mc:Choice Requires="x15">
      <x15ac:absPath xmlns:x15ac="http://schemas.microsoft.com/office/spreadsheetml/2010/11/ac" url="C:\Users\hasol\Documents\"/>
    </mc:Choice>
  </mc:AlternateContent>
  <xr:revisionPtr revIDLastSave="0" documentId="13_ncr:1_{4AED8CB1-D588-4169-A07F-56C965725BAE}" xr6:coauthVersionLast="47" xr6:coauthVersionMax="47" xr10:uidLastSave="{00000000-0000-0000-0000-000000000000}"/>
  <bookViews>
    <workbookView xWindow="-120" yWindow="-120" windowWidth="29040" windowHeight="15720" xr2:uid="{1352EB08-749F-4149-B446-1E9BCECEF226}"/>
  </bookViews>
  <sheets>
    <sheet name="ENG v1.3" sheetId="1" r:id="rId1"/>
    <sheet name="Raffle Winner" sheetId="4" r:id="rId2"/>
    <sheet name="ENG v1.2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Y38" i="1" l="1" a="1"/>
  <c r="Y38" i="1" s="1"/>
  <c r="Y37" i="1" a="1"/>
  <c r="Y37" i="1" s="1"/>
  <c r="Y32" i="1" a="1"/>
  <c r="Y32" i="1" s="1"/>
  <c r="Y33" i="1" s="1"/>
  <c r="Y27" i="1" a="1"/>
  <c r="Y27" i="1" s="1"/>
  <c r="Y28" i="1" s="1"/>
  <c r="Y23" i="1" a="1"/>
  <c r="Y23" i="1" s="1"/>
  <c r="Y22" i="1" a="1"/>
  <c r="Y22" i="1" s="1"/>
  <c r="Y21" i="1"/>
  <c r="B11" i="1"/>
  <c r="B10" i="1"/>
  <c r="V7" i="3" a="1"/>
  <c r="V7" i="3" s="1"/>
  <c r="V9" i="3" a="1"/>
  <c r="V9" i="3" s="1"/>
  <c r="A12" i="3" a="1"/>
  <c r="A12" i="3" s="1"/>
  <c r="A13" i="3" a="1"/>
  <c r="A13" i="3" s="1"/>
  <c r="Y13" i="3" a="1"/>
  <c r="Y13" i="3" s="1"/>
  <c r="A14" i="3" a="1"/>
  <c r="A14" i="3" s="1"/>
  <c r="Y14" i="3" a="1"/>
  <c r="Y14" i="3" s="1"/>
  <c r="A15" i="3" a="1"/>
  <c r="A15" i="3" s="1"/>
  <c r="A16" i="3" a="1"/>
  <c r="A16" i="3"/>
  <c r="A17" i="3" a="1"/>
  <c r="A17" i="3" s="1"/>
  <c r="Y17" i="3" a="1"/>
  <c r="Y17" i="3" s="1"/>
  <c r="A18" i="3" a="1"/>
  <c r="A18" i="3" s="1"/>
  <c r="Y18" i="3" a="1"/>
  <c r="Y18" i="3" s="1"/>
  <c r="A19" i="3" a="1"/>
  <c r="A19" i="3" s="1"/>
  <c r="Y19" i="3"/>
  <c r="A20" i="3" a="1"/>
  <c r="A20" i="3" s="1"/>
  <c r="Y20" i="3" a="1"/>
  <c r="Y20" i="3" s="1"/>
  <c r="A21" i="3" a="1"/>
  <c r="A21" i="3" s="1"/>
  <c r="Y21" i="3" a="1"/>
  <c r="Y21" i="3" s="1"/>
  <c r="A22" i="3" a="1"/>
  <c r="A22" i="3" s="1"/>
  <c r="A23" i="3" a="1"/>
  <c r="A23" i="3"/>
  <c r="A24" i="3" a="1"/>
  <c r="A24" i="3" s="1"/>
  <c r="A25" i="3" a="1"/>
  <c r="A25" i="3" s="1"/>
  <c r="Y25" i="3" a="1"/>
  <c r="Y25" i="3" s="1"/>
  <c r="Y26" i="3" s="1"/>
  <c r="A26" i="3" a="1"/>
  <c r="A26" i="3" s="1"/>
  <c r="A27" i="3" a="1"/>
  <c r="A27" i="3" s="1"/>
  <c r="A28" i="3" a="1"/>
  <c r="A28" i="3"/>
  <c r="A29" i="3" a="1"/>
  <c r="A29" i="3" s="1"/>
  <c r="A30" i="3" a="1"/>
  <c r="A30" i="3" s="1"/>
  <c r="Y30" i="3" a="1"/>
  <c r="Y30" i="3"/>
  <c r="Y31" i="3" s="1"/>
  <c r="Y32" i="3" s="1"/>
  <c r="Y33" i="3" s="1"/>
  <c r="Y34" i="3" s="1"/>
  <c r="A31" i="3" a="1"/>
  <c r="A31" i="3" s="1"/>
  <c r="A32" i="3" a="1"/>
  <c r="A32" i="3" s="1"/>
  <c r="A33" i="3" a="1"/>
  <c r="A33" i="3" s="1"/>
  <c r="A34" i="3" a="1"/>
  <c r="A34" i="3"/>
  <c r="A35" i="3" a="1"/>
  <c r="A35" i="3" s="1"/>
  <c r="Y35" i="3" a="1"/>
  <c r="Y35" i="3"/>
  <c r="A36" i="3" a="1"/>
  <c r="A36" i="3" s="1"/>
  <c r="Y36" i="3" a="1"/>
  <c r="Y36" i="3" s="1"/>
  <c r="A37" i="3" a="1"/>
  <c r="A37" i="3" s="1"/>
  <c r="A38" i="3" a="1"/>
  <c r="A38" i="3" s="1"/>
  <c r="A39" i="3" a="1"/>
  <c r="A39" i="3"/>
  <c r="A40" i="3" a="1"/>
  <c r="A40" i="3" s="1"/>
  <c r="A41" i="3" a="1"/>
  <c r="A41" i="3" s="1"/>
  <c r="A42" i="3" a="1"/>
  <c r="A42" i="3" s="1"/>
  <c r="A43" i="3" a="1"/>
  <c r="A43" i="3"/>
  <c r="A44" i="3" a="1"/>
  <c r="A44" i="3" s="1"/>
  <c r="A45" i="3" a="1"/>
  <c r="A45" i="3" s="1"/>
  <c r="A46" i="3" a="1"/>
  <c r="A46" i="3"/>
  <c r="A47" i="3" a="1"/>
  <c r="A47" i="3" s="1"/>
  <c r="A48" i="3" a="1"/>
  <c r="A48" i="3"/>
  <c r="A49" i="3" a="1"/>
  <c r="A49" i="3" s="1"/>
  <c r="A50" i="3" a="1"/>
  <c r="A50" i="3" s="1"/>
  <c r="A51" i="3" a="1"/>
  <c r="A51" i="3" s="1"/>
  <c r="A52" i="3" a="1"/>
  <c r="A52" i="3"/>
  <c r="A53" i="3" a="1"/>
  <c r="A53" i="3" s="1"/>
  <c r="A54" i="3" a="1"/>
  <c r="A54" i="3" s="1"/>
  <c r="A55" i="3" a="1"/>
  <c r="A55" i="3"/>
  <c r="A56" i="3" a="1"/>
  <c r="A56" i="3" s="1"/>
  <c r="A57" i="3" a="1"/>
  <c r="A57" i="3" s="1"/>
  <c r="A58" i="3" a="1"/>
  <c r="A58" i="3" s="1"/>
  <c r="A59" i="3" a="1"/>
  <c r="A59" i="3" s="1"/>
  <c r="A60" i="3" a="1"/>
  <c r="A60" i="3" s="1"/>
  <c r="A61" i="3" a="1"/>
  <c r="A61" i="3" s="1"/>
  <c r="A62" i="3" a="1"/>
  <c r="A62" i="3"/>
  <c r="A63" i="3" a="1"/>
  <c r="A63" i="3" s="1"/>
  <c r="A64" i="3" a="1"/>
  <c r="A64" i="3"/>
  <c r="A65" i="3" a="1"/>
  <c r="A65" i="3" s="1"/>
  <c r="A66" i="3" a="1"/>
  <c r="A66" i="3"/>
  <c r="A67" i="3" a="1"/>
  <c r="A67" i="3" s="1"/>
  <c r="A68" i="3" a="1"/>
  <c r="A68" i="3" s="1"/>
  <c r="A69" i="3" a="1"/>
  <c r="A69" i="3" s="1"/>
  <c r="A70" i="3" a="1"/>
  <c r="A70" i="3" s="1"/>
  <c r="A71" i="3" a="1"/>
  <c r="A71" i="3"/>
  <c r="A72" i="3" a="1"/>
  <c r="A72" i="3" s="1"/>
  <c r="A73" i="3" a="1"/>
  <c r="A73" i="3" s="1"/>
  <c r="A74" i="3" a="1"/>
  <c r="A74" i="3" s="1"/>
  <c r="A75" i="3" a="1"/>
  <c r="A75" i="3"/>
  <c r="A76" i="3" a="1"/>
  <c r="A76" i="3" s="1"/>
  <c r="A77" i="3" a="1"/>
  <c r="A77" i="3" s="1"/>
  <c r="A78" i="3" a="1"/>
  <c r="A78" i="3"/>
  <c r="A79" i="3" a="1"/>
  <c r="A79" i="3" s="1"/>
  <c r="A80" i="3" a="1"/>
  <c r="A80" i="3"/>
  <c r="A81" i="3" a="1"/>
  <c r="A81" i="3" s="1"/>
  <c r="A82" i="3" a="1"/>
  <c r="A82" i="3" s="1"/>
  <c r="A83" i="3" a="1"/>
  <c r="A83" i="3" s="1"/>
  <c r="A84" i="3" a="1"/>
  <c r="A84" i="3"/>
  <c r="A85" i="3" a="1"/>
  <c r="A85" i="3" s="1"/>
  <c r="A86" i="3" a="1"/>
  <c r="A86" i="3" s="1"/>
  <c r="A87" i="3" a="1"/>
  <c r="A87" i="3"/>
  <c r="A88" i="3" a="1"/>
  <c r="A88" i="3" s="1"/>
  <c r="A89" i="3" a="1"/>
  <c r="A89" i="3" s="1"/>
  <c r="A90" i="3" a="1"/>
  <c r="A90" i="3" s="1"/>
  <c r="A91" i="3" a="1"/>
  <c r="A91" i="3" s="1"/>
  <c r="A92" i="3" a="1"/>
  <c r="A92" i="3" s="1"/>
  <c r="A93" i="3" a="1"/>
  <c r="A93" i="3" s="1"/>
  <c r="A94" i="3" a="1"/>
  <c r="A94" i="3" s="1"/>
  <c r="A95" i="3" a="1"/>
  <c r="A95" i="3" s="1"/>
  <c r="A96" i="3" a="1"/>
  <c r="A96" i="3" s="1"/>
  <c r="A97" i="3" a="1"/>
  <c r="A97" i="3" s="1"/>
  <c r="A98" i="3" a="1"/>
  <c r="A98" i="3" s="1"/>
  <c r="A99" i="3" a="1"/>
  <c r="A99" i="3" s="1"/>
  <c r="A100" i="3" a="1"/>
  <c r="A100" i="3" s="1"/>
  <c r="Y29" i="1" l="1"/>
  <c r="Y34" i="1"/>
  <c r="Y35" i="1" s="1"/>
  <c r="Y36" i="1" s="1"/>
  <c r="Y17" i="1"/>
  <c r="A5" i="1" s="1" a="1"/>
  <c r="A5" i="1" s="1"/>
  <c r="Y16" i="3"/>
  <c r="Y15" i="3"/>
  <c r="C12" i="3" a="1"/>
  <c r="C12" i="3" s="1"/>
  <c r="D12" i="3" s="1" a="1"/>
  <c r="D12" i="3" s="1"/>
  <c r="Y23" i="3"/>
  <c r="Y27" i="3"/>
  <c r="A26" i="1" a="1"/>
  <c r="A26" i="1" s="1"/>
  <c r="A25" i="1" a="1"/>
  <c r="A25" i="1" s="1"/>
  <c r="A24" i="1" a="1"/>
  <c r="A24" i="1" s="1"/>
  <c r="A23" i="1" a="1"/>
  <c r="A23" i="1" s="1"/>
  <c r="Y14" i="1" a="1"/>
  <c r="Y14" i="1" s="1"/>
  <c r="Y15" i="1" a="1"/>
  <c r="Y15" i="1" s="1"/>
  <c r="A22" i="1" a="1"/>
  <c r="A22" i="1" s="1"/>
  <c r="Y19" i="1" a="1"/>
  <c r="Y19" i="1" s="1"/>
  <c r="Y20" i="1" s="1"/>
  <c r="Y18" i="1" a="1"/>
  <c r="Y18" i="1" s="1"/>
  <c r="A21" i="1" a="1"/>
  <c r="A21" i="1" s="1"/>
  <c r="A27" i="1" a="1"/>
  <c r="A27" i="1" s="1"/>
  <c r="P6" i="1" a="1"/>
  <c r="P6" i="1" s="1"/>
  <c r="A14" i="1" a="1"/>
  <c r="A14" i="1" s="1"/>
  <c r="A15" i="1" a="1"/>
  <c r="A15" i="1" s="1"/>
  <c r="A16" i="1" a="1"/>
  <c r="A16" i="1" s="1"/>
  <c r="A17" i="1" a="1"/>
  <c r="A17" i="1" s="1"/>
  <c r="A18" i="1" a="1"/>
  <c r="A18" i="1" s="1"/>
  <c r="A19" i="1" a="1"/>
  <c r="A19" i="1" s="1"/>
  <c r="A28" i="1" a="1"/>
  <c r="A28" i="1" s="1"/>
  <c r="A29" i="1" a="1"/>
  <c r="A29" i="1" s="1"/>
  <c r="A30" i="1" a="1"/>
  <c r="A30" i="1" s="1"/>
  <c r="A31" i="1" a="1"/>
  <c r="A31" i="1" s="1"/>
  <c r="A32" i="1" a="1"/>
  <c r="A32" i="1" s="1"/>
  <c r="A33" i="1" a="1"/>
  <c r="A33" i="1" s="1"/>
  <c r="A34" i="1" a="1"/>
  <c r="A34" i="1" s="1"/>
  <c r="A35" i="1" a="1"/>
  <c r="A35" i="1" s="1"/>
  <c r="A36" i="1" a="1"/>
  <c r="A36" i="1" s="1"/>
  <c r="A37" i="1" a="1"/>
  <c r="A37" i="1" s="1"/>
  <c r="A38" i="1" a="1"/>
  <c r="A38" i="1" s="1"/>
  <c r="A39" i="1" a="1"/>
  <c r="A39" i="1" s="1"/>
  <c r="A40" i="1" a="1"/>
  <c r="A40" i="1" s="1"/>
  <c r="A41" i="1" a="1"/>
  <c r="A41" i="1" s="1"/>
  <c r="A42" i="1" a="1"/>
  <c r="A42" i="1" s="1"/>
  <c r="A43" i="1" a="1"/>
  <c r="A43" i="1" s="1"/>
  <c r="A44" i="1" a="1"/>
  <c r="A44" i="1" s="1"/>
  <c r="A45" i="1" a="1"/>
  <c r="A45" i="1" s="1"/>
  <c r="A46" i="1" a="1"/>
  <c r="A46" i="1" s="1"/>
  <c r="A47" i="1" a="1"/>
  <c r="A47" i="1" s="1"/>
  <c r="A48" i="1" a="1"/>
  <c r="A48" i="1" s="1"/>
  <c r="A49" i="1" a="1"/>
  <c r="A49" i="1" s="1"/>
  <c r="A50" i="1" a="1"/>
  <c r="A50" i="1" s="1"/>
  <c r="A51" i="1" a="1"/>
  <c r="A51" i="1" s="1"/>
  <c r="A52" i="1" a="1"/>
  <c r="A52" i="1" s="1"/>
  <c r="A53" i="1" a="1"/>
  <c r="A53" i="1" s="1"/>
  <c r="A54" i="1" a="1"/>
  <c r="A54" i="1" s="1"/>
  <c r="A55" i="1" a="1"/>
  <c r="A55" i="1" s="1"/>
  <c r="A56" i="1" a="1"/>
  <c r="A56" i="1" s="1"/>
  <c r="A57" i="1" a="1"/>
  <c r="A57" i="1" s="1"/>
  <c r="A58" i="1" a="1"/>
  <c r="A58" i="1" s="1"/>
  <c r="A59" i="1" a="1"/>
  <c r="A59" i="1" s="1"/>
  <c r="A60" i="1" a="1"/>
  <c r="A60" i="1" s="1"/>
  <c r="A61" i="1" a="1"/>
  <c r="A61" i="1" s="1"/>
  <c r="A62" i="1" a="1"/>
  <c r="A62" i="1" s="1"/>
  <c r="A63" i="1" a="1"/>
  <c r="A63" i="1" s="1"/>
  <c r="A64" i="1" a="1"/>
  <c r="A64" i="1" s="1"/>
  <c r="A65" i="1" a="1"/>
  <c r="A65" i="1" s="1"/>
  <c r="A66" i="1" a="1"/>
  <c r="A66" i="1" s="1"/>
  <c r="A67" i="1" a="1"/>
  <c r="A67" i="1" s="1"/>
  <c r="A68" i="1" a="1"/>
  <c r="A68" i="1" s="1"/>
  <c r="A69" i="1" a="1"/>
  <c r="A69" i="1" s="1"/>
  <c r="A70" i="1" a="1"/>
  <c r="A70" i="1" s="1"/>
  <c r="A71" i="1" a="1"/>
  <c r="A71" i="1" s="1"/>
  <c r="A72" i="1" a="1"/>
  <c r="A72" i="1" s="1"/>
  <c r="A73" i="1" a="1"/>
  <c r="A73" i="1" s="1"/>
  <c r="A74" i="1" a="1"/>
  <c r="A74" i="1" s="1"/>
  <c r="A75" i="1" a="1"/>
  <c r="A75" i="1" s="1"/>
  <c r="A76" i="1" a="1"/>
  <c r="A76" i="1" s="1"/>
  <c r="A77" i="1" a="1"/>
  <c r="A77" i="1" s="1"/>
  <c r="A78" i="1" a="1"/>
  <c r="A78" i="1" s="1"/>
  <c r="A79" i="1" a="1"/>
  <c r="A79" i="1" s="1"/>
  <c r="A80" i="1" a="1"/>
  <c r="A80" i="1" s="1"/>
  <c r="A81" i="1" a="1"/>
  <c r="A81" i="1" s="1"/>
  <c r="A82" i="1" a="1"/>
  <c r="A82" i="1" s="1"/>
  <c r="A83" i="1" a="1"/>
  <c r="A83" i="1" s="1"/>
  <c r="A84" i="1" a="1"/>
  <c r="A84" i="1" s="1"/>
  <c r="A85" i="1" a="1"/>
  <c r="A85" i="1" s="1"/>
  <c r="A86" i="1" a="1"/>
  <c r="A86" i="1" s="1"/>
  <c r="A87" i="1" a="1"/>
  <c r="A87" i="1" s="1"/>
  <c r="A88" i="1" a="1"/>
  <c r="A88" i="1" s="1"/>
  <c r="A89" i="1" a="1"/>
  <c r="A89" i="1" s="1"/>
  <c r="A90" i="1" a="1"/>
  <c r="A90" i="1" s="1"/>
  <c r="A91" i="1" a="1"/>
  <c r="A91" i="1" s="1"/>
  <c r="A92" i="1" a="1"/>
  <c r="A92" i="1" s="1"/>
  <c r="A93" i="1" a="1"/>
  <c r="A93" i="1" s="1"/>
  <c r="A94" i="1" a="1"/>
  <c r="A94" i="1" s="1"/>
  <c r="A95" i="1" a="1"/>
  <c r="A95" i="1" s="1"/>
  <c r="A96" i="1" a="1"/>
  <c r="A96" i="1" s="1"/>
  <c r="A97" i="1" a="1"/>
  <c r="A97" i="1" s="1"/>
  <c r="A98" i="1" a="1"/>
  <c r="A98" i="1" s="1"/>
  <c r="A99" i="1" a="1"/>
  <c r="A99" i="1" s="1"/>
  <c r="A100" i="1" a="1"/>
  <c r="A100" i="1" s="1"/>
  <c r="A13" i="1" a="1"/>
  <c r="A13" i="1" s="1"/>
  <c r="Y26" i="1" l="1"/>
  <c r="Y30" i="1"/>
  <c r="Y25" i="1"/>
  <c r="Y28" i="3"/>
  <c r="Y24" i="3"/>
  <c r="B4" i="3" a="1"/>
  <c r="B4" i="3" s="1"/>
  <c r="E8" i="3"/>
  <c r="Y16" i="1"/>
  <c r="C13" i="1" a="1"/>
  <c r="C13" i="1" s="1"/>
  <c r="Y31" i="1" l="1"/>
  <c r="Y24" i="1"/>
  <c r="E9" i="3"/>
  <c r="B10" i="3" a="1"/>
  <c r="B10" i="3" s="1"/>
  <c r="B9" i="3" a="1"/>
  <c r="B9" i="3" s="1"/>
  <c r="C10" i="3" a="1"/>
  <c r="C10" i="3" s="1"/>
  <c r="C9" i="3" a="1"/>
  <c r="C9" i="3" s="1"/>
  <c r="Y29" i="3"/>
  <c r="Y22" i="3"/>
  <c r="D13" i="1" a="1"/>
  <c r="D13" i="1" s="1"/>
  <c r="F3" i="1" s="1" a="1"/>
  <c r="F3" i="1" s="1"/>
  <c r="A3" i="1" l="1"/>
  <c r="U3" i="1" l="1" a="1"/>
  <c r="U3" i="1" s="1"/>
  <c r="X3" i="1" a="1"/>
  <c r="X3" i="1" s="1"/>
  <c r="R3" i="1" a="1"/>
  <c r="R3" i="1" s="1"/>
  <c r="O3" i="1" a="1"/>
  <c r="O3" i="1" s="1"/>
  <c r="A4" i="1"/>
  <c r="L3" i="1" a="1"/>
  <c r="L3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<sst xmlns="http://schemas.openxmlformats.org/spreadsheetml/2006/main" count="125" uniqueCount="60">
  <si>
    <t>B</t>
  </si>
  <si>
    <t>I</t>
  </si>
  <si>
    <t>N</t>
  </si>
  <si>
    <t>G</t>
  </si>
  <si>
    <t>O</t>
  </si>
  <si>
    <t>numbers remaining.</t>
  </si>
  <si>
    <t>numbers drawn.</t>
  </si>
  <si>
    <t>Last Numbers</t>
  </si>
  <si>
    <t>This Number
추첨 번호</t>
  </si>
  <si>
    <t>H</t>
  </si>
  <si>
    <t>T</t>
  </si>
  <si>
    <t>X</t>
  </si>
  <si>
    <t>Regular Bingo</t>
  </si>
  <si>
    <t>H shape</t>
  </si>
  <si>
    <t>I shape</t>
  </si>
  <si>
    <t>T shape</t>
  </si>
  <si>
    <t>X shape</t>
  </si>
  <si>
    <t>SR</t>
  </si>
  <si>
    <t>BR</t>
  </si>
  <si>
    <t>Small Round Robin</t>
  </si>
  <si>
    <t>Big Round Robin</t>
  </si>
  <si>
    <t>Currently Playing:</t>
  </si>
  <si>
    <t>a</t>
  </si>
  <si>
    <t>c</t>
  </si>
  <si>
    <t>b</t>
  </si>
  <si>
    <t>d</t>
  </si>
  <si>
    <t>e</t>
  </si>
  <si>
    <t>/</t>
  </si>
  <si>
    <t>\</t>
  </si>
  <si>
    <t>1st Row</t>
  </si>
  <si>
    <t>2nd Row</t>
  </si>
  <si>
    <t>3rd Row</t>
  </si>
  <si>
    <t>4th Row</t>
  </si>
  <si>
    <t>5th Row</t>
  </si>
  <si>
    <t>1st Column</t>
  </si>
  <si>
    <t>2nd Column</t>
  </si>
  <si>
    <t>3rd Column</t>
  </si>
  <si>
    <t>4th Column</t>
  </si>
  <si>
    <t>5th Column</t>
  </si>
  <si>
    <t>Forward Diagonal</t>
  </si>
  <si>
    <t>Backward Diagonal</t>
  </si>
  <si>
    <t>Full Board</t>
  </si>
  <si>
    <t>FB</t>
  </si>
  <si>
    <t>=</t>
  </si>
  <si>
    <t>Bingo Tracker v1.2</t>
  </si>
  <si>
    <t>H3</t>
  </si>
  <si>
    <t>V3</t>
  </si>
  <si>
    <t>Horizontal 3 lines</t>
  </si>
  <si>
    <t>Horizontal 2 lines</t>
  </si>
  <si>
    <t>Vertical 3 lines</t>
  </si>
  <si>
    <t>Vertical 2 lines</t>
  </si>
  <si>
    <t>||</t>
  </si>
  <si>
    <t>+</t>
  </si>
  <si>
    <t>Cross</t>
  </si>
  <si>
    <t>Select code:</t>
  </si>
  <si>
    <t>Bingo Tracker v1.3</t>
  </si>
  <si>
    <t>This Number</t>
  </si>
  <si>
    <t>Large Round Robin</t>
  </si>
  <si>
    <t>LR</t>
  </si>
  <si>
    <t>Raffle Winner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</si>
</sst>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-409]h:mm\ AM/PM;@"/>
    <numFmt numFmtId="165" formatCode="mm/dd/yy"/>
    <numFmt numFmtId="166" formatCode="hh:mm\ AM/PM"/>
  </numFmts>
  <fonts count="14" x14ac:knownFonts="1">
    <font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11"/>
      <name val="Aptos Narrow"/>
      <family val="2"/>
      <scheme val="minor"/>
    </font>
    <font>
      <sz val="28"/>
      <color theme="1"/>
      <name val="Roboto Mono"/>
    </font>
    <font>
      <sz val="11"/>
      <color theme="1"/>
      <name val="Roboto Mono"/>
    </font>
    <font>
      <b/>
      <sz val="10"/>
      <color theme="1"/>
      <name val="Roboto Mono"/>
      <family val="3"/>
    </font>
    <font>
      <sz val="11"/>
      <color theme="0" tint="-4.9989318521683403E-2"/>
      <name val="Aptos Narrow"/>
      <family val="2"/>
      <scheme val="minor"/>
    </font>
    <font>
      <sz val="8"/>
      <name val="Aptos Narrow"/>
      <family val="2"/>
      <scheme val="minor"/>
    </font>
    <font>
      <sz val="11"/>
      <color theme="0" tint="-0.1499984740745262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36"/>
      <color theme="1"/>
      <name val="Roboto Mono"/>
    </font>
    <font>
      <sz val="20"/>
      <color theme="1"/>
      <name val="Roboto Mono"/>
    </font>
    <font>
      <sz val="11"/>
      <color theme="1" tint="0.499984740745262"/>
      <name val="Aptos Narrow"/>
      <family val="2"/>
      <scheme val="minor"/>
    </font>
    <font>
      <sz val="72"/>
      <color theme="1"/>
      <name val="Aptos Narrow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ck">
        <color auto="1"/>
      </left>
      <right/>
      <top style="thick">
        <color auto="1"/>
      </top>
      <bottom style="thin">
        <color auto="1"/>
      </bottom>
      <diagonal/>
    </border>
    <border>
      <left/>
      <right/>
      <top style="thick">
        <color auto="1"/>
      </top>
      <bottom style="thin">
        <color auto="1"/>
      </bottom>
      <diagonal/>
    </border>
    <border>
      <left/>
      <right style="thick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/>
      <top style="thin">
        <color auto="1"/>
      </top>
      <bottom style="thin">
        <color auto="1"/>
      </bottom>
      <diagonal/>
    </border>
    <border>
      <left/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/>
      <top style="thin">
        <color auto="1"/>
      </top>
      <bottom style="thick">
        <color auto="1"/>
      </bottom>
      <diagonal/>
    </border>
    <border>
      <left/>
      <right/>
      <top style="thin">
        <color auto="1"/>
      </top>
      <bottom style="thick">
        <color auto="1"/>
      </bottom>
      <diagonal/>
    </border>
    <border>
      <left/>
      <right style="thick">
        <color auto="1"/>
      </right>
      <top style="thin">
        <color auto="1"/>
      </top>
      <bottom style="thick">
        <color auto="1"/>
      </bottom>
      <diagonal/>
    </border>
  </borders>
  <cellStyleXfs count="1">
    <xf numFmtId="0" fontId="0" fillId="0" borderId="0"/>
  </cellStyleXfs>
  <cellXfs count="86">
    <xf numFmtId="0" fontId="0" fillId="0" borderId="0" xfId="0"/>
    <xf numFmtId="0" fontId="0" fillId="0" borderId="0" xfId="0" applyAlignment="1">
      <alignment vertical="center"/>
    </xf>
    <xf numFmtId="0" fontId="0" fillId="2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5" borderId="1" xfId="0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right" vertical="center"/>
    </xf>
    <xf numFmtId="0" fontId="4" fillId="0" borderId="1" xfId="0" applyFont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0" fontId="5" fillId="5" borderId="1" xfId="0" applyFont="1" applyFill="1" applyBorder="1" applyAlignment="1">
      <alignment horizontal="center" vertical="center"/>
    </xf>
    <xf numFmtId="0" fontId="5" fillId="6" borderId="1" xfId="0" applyFont="1" applyFill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0" fillId="7" borderId="0" xfId="0" applyFill="1" applyAlignment="1">
      <alignment horizontal="right" vertical="center"/>
    </xf>
    <xf numFmtId="0" fontId="0" fillId="7" borderId="0" xfId="0" applyFill="1"/>
    <xf numFmtId="0" fontId="0" fillId="7" borderId="0" xfId="0" applyFill="1" applyAlignment="1">
      <alignment vertical="center"/>
    </xf>
    <xf numFmtId="0" fontId="6" fillId="7" borderId="0" xfId="0" applyFont="1" applyFill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2" fillId="8" borderId="1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left" vertical="center"/>
    </xf>
    <xf numFmtId="0" fontId="5" fillId="8" borderId="1" xfId="0" applyFont="1" applyFill="1" applyBorder="1" applyAlignment="1">
      <alignment horizontal="center" vertical="center"/>
    </xf>
    <xf numFmtId="0" fontId="6" fillId="7" borderId="1" xfId="0" applyFont="1" applyFill="1" applyBorder="1" applyAlignment="1">
      <alignment vertical="center"/>
    </xf>
    <xf numFmtId="0" fontId="0" fillId="0" borderId="0" xfId="0" applyAlignment="1">
      <alignment horizontal="center" vertical="center" shrinkToFit="1"/>
    </xf>
    <xf numFmtId="0" fontId="0" fillId="7" borderId="1" xfId="0" applyFill="1" applyBorder="1" applyAlignment="1">
      <alignment horizontal="center" vertical="center" shrinkToFit="1"/>
    </xf>
    <xf numFmtId="0" fontId="6" fillId="7" borderId="0" xfId="0" applyFont="1" applyFill="1" applyAlignment="1">
      <alignment vertical="center" shrinkToFit="1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 shrinkToFit="1"/>
    </xf>
    <xf numFmtId="0" fontId="12" fillId="0" borderId="1" xfId="0" applyFont="1" applyBorder="1" applyAlignment="1">
      <alignment horizontal="left" vertical="center"/>
    </xf>
    <xf numFmtId="164" fontId="0" fillId="0" borderId="0" xfId="0" applyNumberFormat="1" applyAlignment="1">
      <alignment vertical="center"/>
    </xf>
    <xf numFmtId="0" fontId="6" fillId="7" borderId="2" xfId="0" applyFont="1" applyFill="1" applyBorder="1" applyAlignment="1">
      <alignment horizontal="left" vertical="center" shrinkToFit="1"/>
    </xf>
    <xf numFmtId="0" fontId="6" fillId="7" borderId="3" xfId="0" applyFont="1" applyFill="1" applyBorder="1" applyAlignment="1">
      <alignment horizontal="left" vertical="center" shrinkToFit="1"/>
    </xf>
    <xf numFmtId="0" fontId="12" fillId="0" borderId="2" xfId="0" applyFont="1" applyBorder="1" applyAlignment="1">
      <alignment horizontal="left" vertical="center" shrinkToFit="1"/>
    </xf>
    <xf numFmtId="0" fontId="12" fillId="0" borderId="3" xfId="0" applyFont="1" applyBorder="1" applyAlignment="1">
      <alignment horizontal="left" vertical="center" shrinkToFit="1"/>
    </xf>
    <xf numFmtId="166" fontId="0" fillId="0" borderId="0" xfId="0" applyNumberFormat="1" applyAlignment="1">
      <alignment horizontal="center" vertical="center"/>
    </xf>
    <xf numFmtId="0" fontId="11" fillId="0" borderId="11" xfId="0" applyFont="1" applyBorder="1" applyAlignment="1">
      <alignment horizontal="center" vertical="center"/>
    </xf>
    <xf numFmtId="0" fontId="11" fillId="0" borderId="9" xfId="0" applyFont="1" applyBorder="1" applyAlignment="1">
      <alignment horizontal="center" vertical="center"/>
    </xf>
    <xf numFmtId="0" fontId="11" fillId="0" borderId="10" xfId="0" applyFont="1" applyBorder="1" applyAlignment="1">
      <alignment horizontal="center" vertical="center"/>
    </xf>
    <xf numFmtId="0" fontId="11" fillId="0" borderId="12" xfId="0" applyFont="1" applyBorder="1" applyAlignment="1">
      <alignment horizontal="center" vertical="center"/>
    </xf>
    <xf numFmtId="0" fontId="11" fillId="0" borderId="6" xfId="0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center" wrapText="1"/>
    </xf>
    <xf numFmtId="0" fontId="9" fillId="0" borderId="14" xfId="0" applyFont="1" applyBorder="1" applyAlignment="1">
      <alignment horizontal="center" vertical="center" wrapText="1"/>
    </xf>
    <xf numFmtId="0" fontId="9" fillId="0" borderId="15" xfId="0" applyFont="1" applyBorder="1" applyAlignment="1">
      <alignment horizontal="center" vertical="center" wrapText="1"/>
    </xf>
    <xf numFmtId="0" fontId="0" fillId="8" borderId="2" xfId="0" applyFill="1" applyBorder="1" applyAlignment="1">
      <alignment horizontal="center" vertical="center"/>
    </xf>
    <xf numFmtId="0" fontId="0" fillId="8" borderId="8" xfId="0" applyFill="1" applyBorder="1" applyAlignment="1">
      <alignment horizontal="center" vertical="center"/>
    </xf>
    <xf numFmtId="0" fontId="0" fillId="8" borderId="3" xfId="0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1" xfId="0" applyFont="1" applyBorder="1" applyAlignment="1">
      <alignment vertical="center"/>
    </xf>
    <xf numFmtId="0" fontId="10" fillId="0" borderId="16" xfId="0" applyFont="1" applyBorder="1" applyAlignment="1">
      <alignment horizontal="center" vertical="center"/>
    </xf>
    <xf numFmtId="0" fontId="10" fillId="0" borderId="8" xfId="0" applyFont="1" applyBorder="1" applyAlignment="1">
      <alignment horizontal="center" vertical="center"/>
    </xf>
    <xf numFmtId="0" fontId="10" fillId="0" borderId="17" xfId="0" applyFont="1" applyBorder="1" applyAlignment="1">
      <alignment horizontal="center" vertical="center"/>
    </xf>
    <xf numFmtId="0" fontId="10" fillId="0" borderId="18" xfId="0" applyFont="1" applyBorder="1" applyAlignment="1">
      <alignment horizontal="center" vertical="center"/>
    </xf>
    <xf numFmtId="0" fontId="10" fillId="0" borderId="19" xfId="0" applyFont="1" applyBorder="1" applyAlignment="1">
      <alignment horizontal="center" vertical="center"/>
    </xf>
    <xf numFmtId="0" fontId="10" fillId="0" borderId="20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8" borderId="1" xfId="0" applyFill="1" applyBorder="1" applyAlignment="1">
      <alignment horizontal="center" vertical="center" shrinkToFit="1"/>
    </xf>
    <xf numFmtId="0" fontId="0" fillId="8" borderId="1" xfId="0" applyFill="1" applyBorder="1" applyAlignment="1">
      <alignment horizontal="left" vertical="center" shrinkToFit="1"/>
    </xf>
    <xf numFmtId="165" fontId="0" fillId="0" borderId="0" xfId="0" applyNumberFormat="1" applyAlignment="1">
      <alignment horizontal="center" vertical="center"/>
    </xf>
    <xf numFmtId="0" fontId="1" fillId="0" borderId="2" xfId="0" applyFont="1" applyBorder="1" applyAlignment="1">
      <alignment horizontal="left" vertical="center"/>
    </xf>
    <xf numFmtId="0" fontId="1" fillId="0" borderId="3" xfId="0" applyFont="1" applyBorder="1" applyAlignment="1">
      <alignment horizontal="left" vertical="center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8" borderId="1" xfId="0" applyFill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6" fillId="7" borderId="3" xfId="0" applyFont="1" applyFill="1" applyBorder="1" applyAlignment="1">
      <alignment horizontal="left" vertical="center"/>
    </xf>
    <xf numFmtId="0" fontId="6" fillId="7" borderId="1" xfId="0" applyFont="1" applyFill="1" applyBorder="1" applyAlignment="1">
      <alignment horizontal="left" vertical="center"/>
    </xf>
    <xf numFmtId="0" fontId="6" fillId="7" borderId="2" xfId="0" applyFont="1" applyFill="1" applyBorder="1" applyAlignment="1">
      <alignment horizontal="left" vertical="center"/>
    </xf>
    <xf numFmtId="0" fontId="8" fillId="0" borderId="2" xfId="0" applyFont="1" applyBorder="1" applyAlignment="1">
      <alignment horizontal="left" vertical="center"/>
    </xf>
    <xf numFmtId="0" fontId="8" fillId="0" borderId="3" xfId="0" applyFont="1" applyBorder="1" applyAlignment="1">
      <alignment horizontal="left" vertical="center"/>
    </xf>
    <xf numFmtId="0" fontId="13" fillId="0" borderId="2" xfId="0" applyFont="1" applyBorder="1" applyAlignment="1">
      <alignment horizontal="center"/>
    </xf>
    <xf numFmtId="0" fontId="13" fillId="0" borderId="8" xfId="0" applyFont="1" applyBorder="1" applyAlignment="1">
      <alignment horizontal="center"/>
    </xf>
    <xf numFmtId="0" fontId="13" fillId="0" borderId="3" xfId="0" applyFont="1" applyBorder="1" applyAlignment="1">
      <alignment horizontal="center"/>
    </xf>
  </cellXfs>
  <cellStyles count="1">
    <cellStyle name="Normal" xfId="0" builtinId="0"/>
  </cellStyles>
  <dxfs count="35">
    <dxf>
      <fill>
        <patternFill patternType="lightGray">
          <fgColor rgb="FFFF0000"/>
          <bgColor auto="1"/>
        </patternFill>
      </fill>
    </dxf>
    <dxf>
      <font>
        <color rgb="FFFF5050"/>
      </font>
      <fill>
        <patternFill>
          <bgColor rgb="FFFF5050"/>
        </patternFill>
      </fill>
    </dxf>
    <dxf>
      <font>
        <color theme="0"/>
      </font>
      <fill>
        <patternFill>
          <bgColor theme="0"/>
        </patternFill>
      </fill>
      <border>
        <vertical/>
        <horizontal/>
      </border>
    </dxf>
    <dxf>
      <font>
        <b/>
        <i val="0"/>
      </font>
      <border>
        <vertical/>
        <horizontal/>
      </border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lightGray">
          <fgColor rgb="FFFF0000"/>
          <bgColor auto="1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lightGray">
          <fgColor rgb="FFFF0000"/>
          <bgColor auto="1"/>
        </patternFill>
      </fill>
    </dxf>
    <dxf>
      <font>
        <color rgb="FFFF5050"/>
      </font>
      <fill>
        <patternFill>
          <bgColor rgb="FFFF5050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4" tint="0.79998168889431442"/>
        </patternFill>
      </fill>
    </dxf>
    <dxf>
      <font>
        <color theme="0"/>
      </font>
      <fill>
        <patternFill>
          <bgColor theme="0"/>
        </patternFill>
      </fill>
      <border>
        <vertical/>
        <horizontal/>
      </border>
    </dxf>
    <dxf>
      <font>
        <b/>
        <i val="0"/>
      </font>
      <border>
        <vertical/>
        <horizontal/>
      </border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lightGray">
          <fgColor rgb="FFFF0000"/>
          <bgColor auto="1"/>
        </patternFill>
      </fill>
    </dxf>
  </dxfs>
  <tableStyles count="0" defaultTableStyle="TableStyleMedium2" defaultPivotStyle="PivotStyleLight16"/>
  <colors>
    <mruColors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Custom 5">
      <a:dk1>
        <a:sysClr val="windowText" lastClr="000000"/>
      </a:dk1>
      <a:lt1>
        <a:sysClr val="window" lastClr="FFFFFF"/>
      </a:lt1>
      <a:dk2>
        <a:srgbClr val="323232"/>
      </a:dk2>
      <a:lt2>
        <a:srgbClr val="E3DED1"/>
      </a:lt2>
      <a:accent1>
        <a:srgbClr val="1B587C"/>
      </a:accent1>
      <a:accent2>
        <a:srgbClr val="9F2936"/>
      </a:accent2>
      <a:accent3>
        <a:srgbClr val="604878"/>
      </a:accent3>
      <a:accent4>
        <a:srgbClr val="4E8542"/>
      </a:accent4>
      <a:accent5>
        <a:srgbClr val="F07F09"/>
      </a:accent5>
      <a:accent6>
        <a:srgbClr val="C19859"/>
      </a:accent6>
      <a:hlink>
        <a:srgbClr val="6B9F25"/>
      </a:hlink>
      <a:folHlink>
        <a:srgbClr val="B26B02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9EAE4E-B82D-4748-AD70-574A33339C59}">
  <dimension ref="A1:Z105"/>
  <sheetViews>
    <sheetView tabSelected="1" zoomScale="160" zoomScaleNormal="160" workbookViewId="0">
      <pane ySplit="12" topLeftCell="A13" activePane="bottomLeft" state="frozen"/>
      <selection pane="bottomLeft" activeCell="B13" sqref="B13"/>
    </sheetView>
  </sheetViews>
  <sheetFormatPr defaultColWidth="3.5703125" defaultRowHeight="15" customHeight="1" x14ac:dyDescent="0.25"/>
  <cols>
    <col min="1" max="1" width="3.5703125" style="18"/>
    <col min="2" max="2" width="3.5703125" style="5"/>
    <col min="3" max="3" width="7.140625" style="28" customWidth="1"/>
    <col min="4" max="4" width="7.140625" style="30" customWidth="1"/>
    <col min="8" max="16" width="3.5703125" style="1"/>
    <col min="18" max="19" width="3.5703125" style="1"/>
    <col min="22" max="22" width="3.5703125" style="31"/>
    <col min="23" max="24" width="3.5703125" style="32"/>
    <col min="25" max="26" width="3.5703125" style="30"/>
    <col min="27" max="16384" width="3.5703125" style="1"/>
  </cols>
  <sheetData>
    <row r="1" spans="1:26" ht="15" customHeight="1" thickBot="1" x14ac:dyDescent="0.3">
      <c r="A1" s="1"/>
      <c r="B1" s="1"/>
      <c r="C1" s="1"/>
      <c r="D1" s="1"/>
      <c r="E1" s="1"/>
      <c r="F1" s="1"/>
      <c r="G1" s="1"/>
      <c r="Q1" s="1"/>
      <c r="T1" s="1"/>
      <c r="U1" s="1"/>
      <c r="V1" s="1"/>
      <c r="W1" s="1"/>
      <c r="X1" s="1"/>
      <c r="Y1" s="1"/>
      <c r="Z1" s="1"/>
    </row>
    <row r="2" spans="1:26" ht="15" customHeight="1" thickTop="1" x14ac:dyDescent="0.25">
      <c r="A2" s="53" t="s">
        <v>55</v>
      </c>
      <c r="B2" s="54"/>
      <c r="C2" s="54"/>
      <c r="D2" s="55"/>
      <c r="E2" s="1"/>
      <c r="F2" s="47" t="s">
        <v>56</v>
      </c>
      <c r="G2" s="48"/>
      <c r="H2" s="48"/>
      <c r="I2" s="48"/>
      <c r="J2" s="49"/>
      <c r="L2" s="50" t="s">
        <v>7</v>
      </c>
      <c r="M2" s="51"/>
      <c r="N2" s="51"/>
      <c r="O2" s="51"/>
      <c r="P2" s="51"/>
      <c r="Q2" s="51"/>
      <c r="R2" s="51"/>
      <c r="S2" s="51"/>
      <c r="T2" s="51"/>
      <c r="U2" s="51"/>
      <c r="V2" s="51"/>
      <c r="W2" s="51"/>
      <c r="X2" s="51"/>
      <c r="Y2" s="51"/>
      <c r="Z2" s="52"/>
    </row>
    <row r="3" spans="1:26" ht="15" customHeight="1" x14ac:dyDescent="0.25">
      <c r="A3" s="24">
        <f>COUNTA(_xlfn.ANCHORARRAY($D$13))-($D$13="")</f>
        <v>0</v>
      </c>
      <c r="B3" s="56" t="s">
        <v>6</v>
      </c>
      <c r="C3" s="56"/>
      <c r="D3" s="56"/>
      <c r="E3" s="1"/>
      <c r="F3" s="57" t="str" cm="1">
        <f t="array" ref="F3">_xlfn.XLOOKUP(TRUE,_xlfn.ANCHORARRAY($D$13)&lt;&gt;"",_xlfn.ANCHORARRAY($D$13),"",0,-1)</f>
        <v/>
      </c>
      <c r="G3" s="58"/>
      <c r="H3" s="58"/>
      <c r="I3" s="58"/>
      <c r="J3" s="59"/>
      <c r="L3" s="46" t="str" cm="1">
        <f t="array" ref="L3">IF($A$3&lt;=1,"",INDEX(_xlfn.ANCHORARRAY($D$13),$A$3-1))</f>
        <v/>
      </c>
      <c r="M3" s="46"/>
      <c r="N3" s="46"/>
      <c r="O3" s="46" t="str" cm="1">
        <f t="array" ref="O3">IF($A$3&lt;=2,"",INDEX(_xlfn.ANCHORARRAY($D$13),$A$3-2))</f>
        <v/>
      </c>
      <c r="P3" s="46"/>
      <c r="Q3" s="46"/>
      <c r="R3" s="46" t="str" cm="1">
        <f t="array" ref="R3">IF($A$3&lt;=3,"",INDEX(_xlfn.ANCHORARRAY($D$13),$A$3-3))</f>
        <v/>
      </c>
      <c r="S3" s="46"/>
      <c r="T3" s="46"/>
      <c r="U3" s="40" t="str" cm="1">
        <f t="array" ref="U3">IF($A$3&lt;=4,"",INDEX(_xlfn.ANCHORARRAY($D$13),$A$3-4))</f>
        <v/>
      </c>
      <c r="V3" s="41"/>
      <c r="W3" s="42"/>
      <c r="X3" s="46" t="str" cm="1">
        <f t="array" ref="X3">IF($A$3&lt;=5,"",INDEX(_xlfn.ANCHORARRAY($D$13),$A$3-5))</f>
        <v/>
      </c>
      <c r="Y3" s="46"/>
      <c r="Z3" s="46"/>
    </row>
    <row r="4" spans="1:26" ht="15" customHeight="1" x14ac:dyDescent="0.25">
      <c r="A4" s="24">
        <f>75-$A$3</f>
        <v>75</v>
      </c>
      <c r="B4" s="56" t="s">
        <v>5</v>
      </c>
      <c r="C4" s="56"/>
      <c r="D4" s="56"/>
      <c r="E4" s="1"/>
      <c r="F4" s="57"/>
      <c r="G4" s="58"/>
      <c r="H4" s="58"/>
      <c r="I4" s="58"/>
      <c r="J4" s="59"/>
      <c r="L4" s="46"/>
      <c r="M4" s="46"/>
      <c r="N4" s="46"/>
      <c r="O4" s="46"/>
      <c r="P4" s="46"/>
      <c r="Q4" s="46"/>
      <c r="R4" s="46"/>
      <c r="S4" s="46"/>
      <c r="T4" s="46"/>
      <c r="U4" s="43"/>
      <c r="V4" s="44"/>
      <c r="W4" s="45"/>
      <c r="X4" s="46"/>
      <c r="Y4" s="46"/>
      <c r="Z4" s="46"/>
    </row>
    <row r="5" spans="1:26" ht="15" customHeight="1" thickBot="1" x14ac:dyDescent="0.3">
      <c r="A5" s="27" cm="1">
        <f t="array" ref="A5">_xlfn.XLOOKUP($D$5,$V$13:$V38,$Y$13:$Y38,$Y$13,0,1)</f>
        <v>0</v>
      </c>
      <c r="B5" s="63" t="s">
        <v>54</v>
      </c>
      <c r="C5" s="64"/>
      <c r="D5" s="17"/>
      <c r="E5" s="1"/>
      <c r="F5" s="60"/>
      <c r="G5" s="61"/>
      <c r="H5" s="61"/>
      <c r="I5" s="61"/>
      <c r="J5" s="62"/>
      <c r="Q5" s="1"/>
      <c r="T5" s="1"/>
      <c r="U5" s="1"/>
      <c r="V5" s="1"/>
      <c r="W5" s="1"/>
      <c r="X5" s="1"/>
      <c r="Y5" s="1"/>
      <c r="Z5" s="1"/>
    </row>
    <row r="6" spans="1:26" ht="15" customHeight="1" thickTop="1" x14ac:dyDescent="0.25">
      <c r="A6" s="1"/>
      <c r="B6" s="1"/>
      <c r="C6" s="1"/>
      <c r="D6" s="1"/>
      <c r="E6" s="1"/>
      <c r="F6" s="1"/>
      <c r="G6" s="1"/>
      <c r="L6" s="65" t="s">
        <v>21</v>
      </c>
      <c r="M6" s="65"/>
      <c r="N6" s="65"/>
      <c r="O6" s="65"/>
      <c r="P6" s="66" t="str" cm="1">
        <f t="array" ref="P6">_xlfn.XLOOKUP($D$5,$V$13:$V38,$W$13:$W38,$W$13,0,1)</f>
        <v>Regular Bingo</v>
      </c>
      <c r="Q6" s="66"/>
      <c r="R6" s="66"/>
      <c r="S6" s="66"/>
      <c r="T6" s="66"/>
      <c r="U6" s="1"/>
      <c r="V6" s="26" t="s">
        <v>0</v>
      </c>
      <c r="W6" s="26" t="s">
        <v>1</v>
      </c>
      <c r="X6" s="26" t="s">
        <v>2</v>
      </c>
      <c r="Y6" s="26" t="s">
        <v>3</v>
      </c>
      <c r="Z6" s="26" t="s">
        <v>4</v>
      </c>
    </row>
    <row r="7" spans="1:26" ht="15" customHeight="1" x14ac:dyDescent="0.25">
      <c r="A7" s="1"/>
      <c r="B7" s="34"/>
      <c r="C7" s="34"/>
      <c r="D7" s="1"/>
      <c r="E7" s="12" t="s">
        <v>0</v>
      </c>
      <c r="F7" s="2">
        <v>1</v>
      </c>
      <c r="G7" s="2">
        <v>2</v>
      </c>
      <c r="H7" s="2">
        <v>3</v>
      </c>
      <c r="I7" s="2">
        <v>4</v>
      </c>
      <c r="J7" s="2">
        <v>5</v>
      </c>
      <c r="K7" s="2">
        <v>6</v>
      </c>
      <c r="L7" s="2">
        <v>7</v>
      </c>
      <c r="M7" s="2">
        <v>8</v>
      </c>
      <c r="N7" s="2">
        <v>9</v>
      </c>
      <c r="O7" s="2">
        <v>10</v>
      </c>
      <c r="P7" s="2">
        <v>11</v>
      </c>
      <c r="Q7" s="2">
        <v>12</v>
      </c>
      <c r="R7" s="2">
        <v>13</v>
      </c>
      <c r="S7" s="2">
        <v>14</v>
      </c>
      <c r="T7" s="2">
        <v>15</v>
      </c>
      <c r="U7" s="1"/>
      <c r="V7" s="22">
        <v>1</v>
      </c>
      <c r="W7" s="22">
        <v>6</v>
      </c>
      <c r="X7" s="22">
        <v>11</v>
      </c>
      <c r="Y7" s="22">
        <v>16</v>
      </c>
      <c r="Z7" s="22">
        <v>21</v>
      </c>
    </row>
    <row r="8" spans="1:26" ht="15" customHeight="1" x14ac:dyDescent="0.25">
      <c r="A8" s="1"/>
      <c r="B8" s="1"/>
      <c r="C8" s="1"/>
      <c r="D8" s="1"/>
      <c r="E8" s="13" t="s">
        <v>1</v>
      </c>
      <c r="F8" s="3">
        <v>16</v>
      </c>
      <c r="G8" s="3">
        <v>17</v>
      </c>
      <c r="H8" s="3">
        <v>18</v>
      </c>
      <c r="I8" s="3">
        <v>19</v>
      </c>
      <c r="J8" s="3">
        <v>20</v>
      </c>
      <c r="K8" s="3">
        <v>21</v>
      </c>
      <c r="L8" s="3">
        <v>22</v>
      </c>
      <c r="M8" s="3">
        <v>23</v>
      </c>
      <c r="N8" s="3">
        <v>24</v>
      </c>
      <c r="O8" s="3">
        <v>25</v>
      </c>
      <c r="P8" s="3">
        <v>26</v>
      </c>
      <c r="Q8" s="3">
        <v>27</v>
      </c>
      <c r="R8" s="3">
        <v>28</v>
      </c>
      <c r="S8" s="3">
        <v>29</v>
      </c>
      <c r="T8" s="3">
        <v>30</v>
      </c>
      <c r="U8" s="1"/>
      <c r="V8" s="22">
        <v>2</v>
      </c>
      <c r="W8" s="22">
        <v>7</v>
      </c>
      <c r="X8" s="22">
        <v>12</v>
      </c>
      <c r="Y8" s="22">
        <v>17</v>
      </c>
      <c r="Z8" s="22">
        <v>22</v>
      </c>
    </row>
    <row r="9" spans="1:26" ht="15" customHeight="1" x14ac:dyDescent="0.25">
      <c r="A9" s="1"/>
      <c r="B9" s="1"/>
      <c r="C9" s="1"/>
      <c r="D9" s="1"/>
      <c r="E9" s="14" t="s">
        <v>2</v>
      </c>
      <c r="F9" s="4">
        <v>31</v>
      </c>
      <c r="G9" s="4">
        <v>32</v>
      </c>
      <c r="H9" s="4">
        <v>33</v>
      </c>
      <c r="I9" s="4">
        <v>34</v>
      </c>
      <c r="J9" s="4">
        <v>35</v>
      </c>
      <c r="K9" s="4">
        <v>36</v>
      </c>
      <c r="L9" s="4">
        <v>37</v>
      </c>
      <c r="M9" s="4">
        <v>38</v>
      </c>
      <c r="N9" s="4">
        <v>39</v>
      </c>
      <c r="O9" s="4">
        <v>40</v>
      </c>
      <c r="P9" s="4">
        <v>41</v>
      </c>
      <c r="Q9" s="4">
        <v>42</v>
      </c>
      <c r="R9" s="4">
        <v>43</v>
      </c>
      <c r="S9" s="4">
        <v>44</v>
      </c>
      <c r="T9" s="4">
        <v>45</v>
      </c>
      <c r="U9" s="1"/>
      <c r="V9" s="22">
        <v>3</v>
      </c>
      <c r="W9" s="22">
        <v>8</v>
      </c>
      <c r="X9" s="22">
        <v>13</v>
      </c>
      <c r="Y9" s="22">
        <v>18</v>
      </c>
      <c r="Z9" s="22">
        <v>23</v>
      </c>
    </row>
    <row r="10" spans="1:26" ht="15" customHeight="1" x14ac:dyDescent="0.25">
      <c r="A10" s="1"/>
      <c r="B10" s="67">
        <f ca="1">NOW()</f>
        <v>45783.94270266204</v>
      </c>
      <c r="C10" s="67"/>
      <c r="D10" s="1"/>
      <c r="E10" s="15" t="s">
        <v>3</v>
      </c>
      <c r="F10" s="6">
        <v>46</v>
      </c>
      <c r="G10" s="6">
        <v>47</v>
      </c>
      <c r="H10" s="6">
        <v>48</v>
      </c>
      <c r="I10" s="6">
        <v>49</v>
      </c>
      <c r="J10" s="6">
        <v>50</v>
      </c>
      <c r="K10" s="6">
        <v>51</v>
      </c>
      <c r="L10" s="6">
        <v>52</v>
      </c>
      <c r="M10" s="6">
        <v>53</v>
      </c>
      <c r="N10" s="6">
        <v>54</v>
      </c>
      <c r="O10" s="6">
        <v>55</v>
      </c>
      <c r="P10" s="6">
        <v>56</v>
      </c>
      <c r="Q10" s="6">
        <v>57</v>
      </c>
      <c r="R10" s="6">
        <v>58</v>
      </c>
      <c r="S10" s="6">
        <v>59</v>
      </c>
      <c r="T10" s="6">
        <v>60</v>
      </c>
      <c r="U10" s="1"/>
      <c r="V10" s="22">
        <v>4</v>
      </c>
      <c r="W10" s="22">
        <v>9</v>
      </c>
      <c r="X10" s="22">
        <v>14</v>
      </c>
      <c r="Y10" s="22">
        <v>19</v>
      </c>
      <c r="Z10" s="22">
        <v>24</v>
      </c>
    </row>
    <row r="11" spans="1:26" ht="15" customHeight="1" x14ac:dyDescent="0.25">
      <c r="A11" s="1"/>
      <c r="B11" s="39">
        <f ca="1">NOW()</f>
        <v>45783.94270266204</v>
      </c>
      <c r="C11" s="39"/>
      <c r="D11" s="1"/>
      <c r="E11" s="16" t="s">
        <v>4</v>
      </c>
      <c r="F11" s="7">
        <v>61</v>
      </c>
      <c r="G11" s="7">
        <v>62</v>
      </c>
      <c r="H11" s="7">
        <v>63</v>
      </c>
      <c r="I11" s="7">
        <v>64</v>
      </c>
      <c r="J11" s="7">
        <v>65</v>
      </c>
      <c r="K11" s="7">
        <v>66</v>
      </c>
      <c r="L11" s="7">
        <v>67</v>
      </c>
      <c r="M11" s="7">
        <v>68</v>
      </c>
      <c r="N11" s="7">
        <v>69</v>
      </c>
      <c r="O11" s="7">
        <v>70</v>
      </c>
      <c r="P11" s="7">
        <v>71</v>
      </c>
      <c r="Q11" s="7">
        <v>72</v>
      </c>
      <c r="R11" s="7">
        <v>73</v>
      </c>
      <c r="S11" s="7">
        <v>74</v>
      </c>
      <c r="T11" s="7">
        <v>75</v>
      </c>
      <c r="U11" s="1"/>
      <c r="V11" s="22">
        <v>5</v>
      </c>
      <c r="W11" s="22">
        <v>10</v>
      </c>
      <c r="X11" s="22">
        <v>15</v>
      </c>
      <c r="Y11" s="22">
        <v>20</v>
      </c>
      <c r="Z11" s="22">
        <v>25</v>
      </c>
    </row>
    <row r="12" spans="1:26" ht="15" customHeight="1" x14ac:dyDescent="0.25">
      <c r="A12" s="1"/>
      <c r="B12" s="1"/>
      <c r="C12" s="1"/>
      <c r="D12" s="1"/>
      <c r="E12" s="1"/>
      <c r="F12" s="1"/>
      <c r="G12" s="1"/>
      <c r="Q12" s="1"/>
      <c r="T12" s="1"/>
      <c r="U12" s="1"/>
      <c r="V12" s="1"/>
      <c r="W12" s="1"/>
      <c r="X12" s="1"/>
      <c r="Y12" s="1"/>
      <c r="Z12" s="1"/>
    </row>
    <row r="13" spans="1:26" ht="15" customHeight="1" x14ac:dyDescent="0.25">
      <c r="A13" s="10" t="str" cm="1">
        <f t="array" ref="A13">IF(ISNUMBER($B13),_xlfn.IFS($B13&lt;=0,"!!", $B13&lt;=15,"B", $B13&lt;=30,"I", $B13&lt;=45,"N", $B13&lt;=60,"G", $B13&lt;=75,"O", TRUE,"!!"), "")</f>
        <v/>
      </c>
      <c r="B13" s="23"/>
      <c r="C13" s="29" t="str" cm="1">
        <f t="array" ref="C13:C100">IF(_xlfn.BITAND($A13:$A100&lt;&gt;"",$A13:$A100&lt;&gt;"!!"),$A13:$A100&amp;"-"&amp;$B13:$B100,"")</f>
        <v/>
      </c>
      <c r="D13" s="30" t="str" cm="1">
        <f t="array" ref="D13">_xlfn.UNIQUE(_xlfn._xlws.FILTER(_xlfn.ANCHORARRAY($C$13),_xlfn.ANCHORARRAY($C$13)&lt;&gt;"",""))</f>
        <v/>
      </c>
      <c r="T13" s="1"/>
      <c r="U13" s="1"/>
      <c r="V13" s="33"/>
      <c r="W13" s="37" t="s">
        <v>12</v>
      </c>
      <c r="X13" s="38"/>
      <c r="Y13" s="35">
        <v>0</v>
      </c>
      <c r="Z13" s="36"/>
    </row>
    <row r="14" spans="1:26" ht="15" customHeight="1" x14ac:dyDescent="0.25">
      <c r="A14" s="10" t="str" cm="1">
        <f t="array" ref="A14">IF(ISNUMBER($B14),_xlfn.IFS($B14&lt;=0,"!!", $B14&lt;=15,"B", $B14&lt;=30,"I", $B14&lt;=45,"N", $B14&lt;=60,"G", $B14&lt;=75,"O", TRUE,"!!"), "")</f>
        <v/>
      </c>
      <c r="B14" s="23"/>
      <c r="C14" s="29" t="str">
        <v/>
      </c>
      <c r="T14" s="1"/>
      <c r="U14" s="1"/>
      <c r="V14" s="33" t="s">
        <v>9</v>
      </c>
      <c r="W14" s="37" t="s">
        <v>13</v>
      </c>
      <c r="X14" s="38"/>
      <c r="Y14" s="35" cm="1">
        <f t="array" ref="Y14">SUM(POWER(2,{1,2,3,4,5,8,13,18,21,22,23,24,25}))</f>
        <v>65282366</v>
      </c>
      <c r="Z14" s="36"/>
    </row>
    <row r="15" spans="1:26" ht="15" customHeight="1" x14ac:dyDescent="0.25">
      <c r="A15" s="10" t="str" cm="1">
        <f t="array" ref="A15">IF(ISNUMBER($B15),_xlfn.IFS($B15&lt;=0,"!!", $B15&lt;=15,"B", $B15&lt;=30,"I", $B15&lt;=45,"N", $B15&lt;=60,"G", $B15&lt;=75,"O", TRUE,"!!"), "")</f>
        <v/>
      </c>
      <c r="B15" s="23"/>
      <c r="C15" s="29" t="str">
        <v/>
      </c>
      <c r="T15" s="1"/>
      <c r="U15" s="1"/>
      <c r="V15" s="33" t="s">
        <v>1</v>
      </c>
      <c r="W15" s="37" t="s">
        <v>14</v>
      </c>
      <c r="X15" s="38"/>
      <c r="Y15" s="35" cm="1">
        <f t="array" ref="Y15">SUM(POWER(2,{1,5,6,10,11,12,13,14,15,16,20,21,25}))</f>
        <v>36830306</v>
      </c>
      <c r="Z15" s="36"/>
    </row>
    <row r="16" spans="1:26" ht="15" customHeight="1" x14ac:dyDescent="0.25">
      <c r="A16" s="10" t="str" cm="1">
        <f t="array" ref="A16">IF(ISNUMBER($B16),_xlfn.IFS($B16&lt;=0,"!!", $B16&lt;=15,"B", $B16&lt;=30,"I", $B16&lt;=45,"N", $B16&lt;=60,"G", $B16&lt;=75,"O", TRUE,"!!"), "")</f>
        <v/>
      </c>
      <c r="B16" s="23"/>
      <c r="C16" s="29" t="str">
        <v/>
      </c>
      <c r="T16" s="1"/>
      <c r="U16" s="1"/>
      <c r="V16" s="33" t="s">
        <v>10</v>
      </c>
      <c r="W16" s="37" t="s">
        <v>15</v>
      </c>
      <c r="X16" s="38"/>
      <c r="Y16" s="35">
        <f>_xlfn.BITOR($Y$27,$Y$34)</f>
        <v>2226242</v>
      </c>
      <c r="Z16" s="36"/>
    </row>
    <row r="17" spans="1:26" ht="15" customHeight="1" x14ac:dyDescent="0.25">
      <c r="A17" s="10" t="str" cm="1">
        <f t="array" ref="A17">IF(ISNUMBER($B17),_xlfn.IFS($B17&lt;=0,"!!", $B17&lt;=15,"B", $B17&lt;=30,"I", $B17&lt;=45,"N", $B17&lt;=60,"G", $B17&lt;=75,"O", TRUE,"!!"), "")</f>
        <v/>
      </c>
      <c r="B17" s="23"/>
      <c r="C17" s="29" t="str">
        <v/>
      </c>
      <c r="T17" s="1"/>
      <c r="U17" s="1"/>
      <c r="V17" s="33" t="s">
        <v>11</v>
      </c>
      <c r="W17" s="37" t="s">
        <v>16</v>
      </c>
      <c r="X17" s="38"/>
      <c r="Y17" s="35">
        <f>_xlfn.BITOR($Y$37,$Y$38)</f>
        <v>36315810</v>
      </c>
      <c r="Z17" s="36"/>
    </row>
    <row r="18" spans="1:26" ht="15" customHeight="1" x14ac:dyDescent="0.25">
      <c r="A18" s="10" t="str" cm="1">
        <f t="array" ref="A18">IF(ISNUMBER($B18),_xlfn.IFS($B18&lt;=0,"!!", $B18&lt;=15,"B", $B18&lt;=30,"I", $B18&lt;=45,"N", $B18&lt;=60,"G", $B18&lt;=75,"O", TRUE,"!!"), "")</f>
        <v/>
      </c>
      <c r="B18" s="23"/>
      <c r="C18" s="29" t="str">
        <v/>
      </c>
      <c r="T18" s="1"/>
      <c r="U18" s="1"/>
      <c r="V18" s="33" t="s">
        <v>17</v>
      </c>
      <c r="W18" s="37" t="s">
        <v>19</v>
      </c>
      <c r="X18" s="38"/>
      <c r="Y18" s="35" cm="1">
        <f t="array" ref="Y18">SUM(POWER(2,{7,8,9,12,14,17,18,19}))</f>
        <v>938880</v>
      </c>
      <c r="Z18" s="36"/>
    </row>
    <row r="19" spans="1:26" ht="15" customHeight="1" x14ac:dyDescent="0.25">
      <c r="A19" s="10" t="str" cm="1">
        <f t="array" ref="A19">IF(ISNUMBER($B19),_xlfn.IFS($B19&lt;=0,"!!", $B19&lt;=15,"B", $B19&lt;=30,"I", $B19&lt;=45,"N", $B19&lt;=60,"G", $B19&lt;=75,"O", TRUE,"!!"), "")</f>
        <v/>
      </c>
      <c r="B19" s="23"/>
      <c r="C19" s="29" t="str">
        <v/>
      </c>
      <c r="T19" s="1"/>
      <c r="U19" s="1"/>
      <c r="V19" s="33" t="s">
        <v>58</v>
      </c>
      <c r="W19" s="37" t="s">
        <v>57</v>
      </c>
      <c r="X19" s="38"/>
      <c r="Y19" s="35" cm="1">
        <f t="array" ref="Y19">SUM(POWER(2,{1,2,3,4,5,6,10,11,15,16,20,21,22,23,24,25}))</f>
        <v>66161790</v>
      </c>
      <c r="Z19" s="36"/>
    </row>
    <row r="20" spans="1:26" ht="15" customHeight="1" x14ac:dyDescent="0.25">
      <c r="A20" s="10"/>
      <c r="B20" s="23"/>
      <c r="C20" s="29" t="str">
        <v/>
      </c>
      <c r="T20" s="1"/>
      <c r="U20" s="1"/>
      <c r="V20" s="33" t="s">
        <v>18</v>
      </c>
      <c r="W20" s="37" t="s">
        <v>20</v>
      </c>
      <c r="X20" s="38"/>
      <c r="Y20" s="35">
        <f>$Y$19</f>
        <v>66161790</v>
      </c>
      <c r="Z20" s="36"/>
    </row>
    <row r="21" spans="1:26" ht="15" customHeight="1" x14ac:dyDescent="0.25">
      <c r="A21" s="10" t="str" cm="1">
        <f t="array" ref="A21">IF(ISNUMBER($B21),_xlfn.IFS($B21&lt;=0,"!!", $B21&lt;=15,"B", $B21&lt;=30,"I", $B21&lt;=45,"N", $B21&lt;=60,"G", $B21&lt;=75,"O", TRUE,"!!"), "")</f>
        <v/>
      </c>
      <c r="B21" s="23"/>
      <c r="C21" s="29" t="str">
        <v/>
      </c>
      <c r="T21" s="1"/>
      <c r="U21" s="1"/>
      <c r="V21" s="33" t="s">
        <v>42</v>
      </c>
      <c r="W21" s="37" t="s">
        <v>41</v>
      </c>
      <c r="X21" s="38"/>
      <c r="Y21" s="35">
        <f>POWER(2,26)-2</f>
        <v>67108862</v>
      </c>
      <c r="Z21" s="36"/>
    </row>
    <row r="22" spans="1:26" ht="15" customHeight="1" x14ac:dyDescent="0.25">
      <c r="A22" s="10" t="str" cm="1">
        <f t="array" ref="A22">IF(ISNUMBER($B22),_xlfn.IFS($B22&lt;=0,"!!", $B22&lt;=15,"B", $B22&lt;=30,"I", $B22&lt;=45,"N", $B22&lt;=60,"G", $B22&lt;=75,"O", TRUE,"!!"), "")</f>
        <v/>
      </c>
      <c r="B22" s="23"/>
      <c r="C22" s="29" t="str">
        <v/>
      </c>
      <c r="T22" s="1"/>
      <c r="U22" s="1"/>
      <c r="V22" s="33" t="s">
        <v>45</v>
      </c>
      <c r="W22" s="37" t="s">
        <v>47</v>
      </c>
      <c r="X22" s="38"/>
      <c r="Y22" s="35" cm="1">
        <f t="array" ref="Y22">SUM(POWER(2,{1,3,5,6,8,10,11,13,15,16,18,20,21,23,25}))</f>
        <v>45460842</v>
      </c>
      <c r="Z22" s="36"/>
    </row>
    <row r="23" spans="1:26" ht="15" customHeight="1" x14ac:dyDescent="0.25">
      <c r="A23" s="10" t="str" cm="1">
        <f t="array" ref="A23">IF(ISNUMBER($B23),_xlfn.IFS($B23&lt;=0,"!!", $B23&lt;=15,"B", $B23&lt;=30,"I", $B23&lt;=45,"N", $B23&lt;=60,"G", $B23&lt;=75,"O", TRUE,"!!"), "")</f>
        <v/>
      </c>
      <c r="B23" s="23"/>
      <c r="C23" s="29" t="str">
        <v/>
      </c>
      <c r="T23" s="1"/>
      <c r="U23" s="1"/>
      <c r="V23" s="33" t="s">
        <v>46</v>
      </c>
      <c r="W23" s="37" t="s">
        <v>49</v>
      </c>
      <c r="X23" s="38"/>
      <c r="Y23" s="35" cm="1">
        <f t="array" ref="Y23">SUM(POWER(2,{1,2,3,4,5,11,12,13,14,15,21,22,23,24,25}))</f>
        <v>65075262</v>
      </c>
      <c r="Z23" s="36"/>
    </row>
    <row r="24" spans="1:26" ht="15" customHeight="1" x14ac:dyDescent="0.25">
      <c r="A24" s="10" t="str" cm="1">
        <f t="array" ref="A24">IF(ISNUMBER($B24),_xlfn.IFS($B24&lt;=0,"!!", $B24&lt;=15,"B", $B24&lt;=30,"I", $B24&lt;=45,"N", $B24&lt;=60,"G", $B24&lt;=75,"O", TRUE,"!!"), "")</f>
        <v/>
      </c>
      <c r="B24" s="23"/>
      <c r="C24" s="29" t="str">
        <v/>
      </c>
      <c r="T24" s="1"/>
      <c r="U24" s="1"/>
      <c r="V24" s="33" t="s">
        <v>43</v>
      </c>
      <c r="W24" s="37" t="s">
        <v>48</v>
      </c>
      <c r="X24" s="38"/>
      <c r="Y24" s="35">
        <f>_xlfn.BITOR($Y$28,$Y$30)</f>
        <v>21648020</v>
      </c>
      <c r="Z24" s="36"/>
    </row>
    <row r="25" spans="1:26" ht="15" customHeight="1" x14ac:dyDescent="0.25">
      <c r="A25" s="10" t="str" cm="1">
        <f t="array" ref="A25">IF(ISNUMBER($B25),_xlfn.IFS($B25&lt;=0,"!!", $B25&lt;=15,"B", $B25&lt;=30,"I", $B25&lt;=45,"N", $B25&lt;=60,"G", $B25&lt;=75,"O", TRUE,"!!"), "")</f>
        <v/>
      </c>
      <c r="B25" s="23"/>
      <c r="C25" s="29" t="str">
        <v/>
      </c>
      <c r="T25" s="1"/>
      <c r="U25" s="1"/>
      <c r="V25" s="33" t="s">
        <v>51</v>
      </c>
      <c r="W25" s="37" t="s">
        <v>50</v>
      </c>
      <c r="X25" s="38"/>
      <c r="Y25" s="35">
        <f>_xlfn.BITOR($Y$33,$Y$35)</f>
        <v>2033600</v>
      </c>
      <c r="Z25" s="36"/>
    </row>
    <row r="26" spans="1:26" ht="15" customHeight="1" x14ac:dyDescent="0.25">
      <c r="A26" s="10" t="str" cm="1">
        <f t="array" ref="A26">IF(ISNUMBER($B26),_xlfn.IFS($B26&lt;=0,"!!", $B26&lt;=15,"B", $B26&lt;=30,"I", $B26&lt;=45,"N", $B26&lt;=60,"G", $B26&lt;=75,"O", TRUE,"!!"), "")</f>
        <v/>
      </c>
      <c r="B26" s="23"/>
      <c r="C26" s="29" t="str">
        <v/>
      </c>
      <c r="T26" s="1"/>
      <c r="U26" s="1"/>
      <c r="V26" s="33" t="s">
        <v>52</v>
      </c>
      <c r="W26" s="37" t="s">
        <v>53</v>
      </c>
      <c r="X26" s="38"/>
      <c r="Y26" s="35">
        <f>_xlfn.BITOR($Y$29,$Y$34)</f>
        <v>8714504</v>
      </c>
      <c r="Z26" s="36"/>
    </row>
    <row r="27" spans="1:26" ht="15" customHeight="1" x14ac:dyDescent="0.25">
      <c r="A27" s="10" t="str" cm="1">
        <f t="array" ref="A27">IF(ISNUMBER($B27),_xlfn.IFS($B27&lt;=0,"!!", $B27&lt;=15,"B", $B27&lt;=30,"I", $B27&lt;=45,"N", $B27&lt;=60,"G", $B27&lt;=75,"O", TRUE,"!!"), "")</f>
        <v/>
      </c>
      <c r="B27" s="23"/>
      <c r="C27" s="29" t="str">
        <v/>
      </c>
      <c r="T27" s="1"/>
      <c r="U27" s="1"/>
      <c r="V27" s="33">
        <v>1</v>
      </c>
      <c r="W27" s="37" t="s">
        <v>29</v>
      </c>
      <c r="X27" s="38"/>
      <c r="Y27" s="35" cm="1">
        <f t="array" ref="Y27">SUM(POWER(2,{1,6,11,16,21}))</f>
        <v>2164802</v>
      </c>
      <c r="Z27" s="36"/>
    </row>
    <row r="28" spans="1:26" ht="15" customHeight="1" x14ac:dyDescent="0.25">
      <c r="A28" s="10" t="str" cm="1">
        <f t="array" ref="A28">IF(ISNUMBER($B28),_xlfn.IFS($B28&lt;=0,"!!", $B28&lt;=15,"B", $B28&lt;=30,"I", $B28&lt;=45,"N", $B28&lt;=60,"G", $B28&lt;=75,"O", TRUE,"!!"), "")</f>
        <v/>
      </c>
      <c r="B28" s="23"/>
      <c r="C28" s="29" t="str">
        <v/>
      </c>
      <c r="T28" s="1"/>
      <c r="U28" s="1"/>
      <c r="V28" s="33">
        <v>2</v>
      </c>
      <c r="W28" s="37" t="s">
        <v>30</v>
      </c>
      <c r="X28" s="38"/>
      <c r="Y28" s="35">
        <f>_xlfn.BITLSHIFT($Y27,1)</f>
        <v>4329604</v>
      </c>
      <c r="Z28" s="36"/>
    </row>
    <row r="29" spans="1:26" ht="15" customHeight="1" x14ac:dyDescent="0.25">
      <c r="A29" s="10" t="str" cm="1">
        <f t="array" ref="A29">IF(ISNUMBER($B29),_xlfn.IFS($B29&lt;=0,"!!", $B29&lt;=15,"B", $B29&lt;=30,"I", $B29&lt;=45,"N", $B29&lt;=60,"G", $B29&lt;=75,"O", TRUE,"!!"), "")</f>
        <v/>
      </c>
      <c r="B29" s="23"/>
      <c r="C29" s="29" t="str">
        <v/>
      </c>
      <c r="T29" s="1"/>
      <c r="U29" s="1"/>
      <c r="V29" s="33">
        <v>3</v>
      </c>
      <c r="W29" s="37" t="s">
        <v>31</v>
      </c>
      <c r="X29" s="38"/>
      <c r="Y29" s="35">
        <f>_xlfn.BITLSHIFT($Y28,1)</f>
        <v>8659208</v>
      </c>
      <c r="Z29" s="36"/>
    </row>
    <row r="30" spans="1:26" ht="15" customHeight="1" x14ac:dyDescent="0.25">
      <c r="A30" s="10" t="str" cm="1">
        <f t="array" ref="A30">IF(ISNUMBER($B30),_xlfn.IFS($B30&lt;=0,"!!", $B30&lt;=15,"B", $B30&lt;=30,"I", $B30&lt;=45,"N", $B30&lt;=60,"G", $B30&lt;=75,"O", TRUE,"!!"), "")</f>
        <v/>
      </c>
      <c r="B30" s="23"/>
      <c r="C30" s="29" t="str">
        <v/>
      </c>
      <c r="T30" s="1"/>
      <c r="U30" s="1"/>
      <c r="V30" s="33">
        <v>4</v>
      </c>
      <c r="W30" s="37" t="s">
        <v>32</v>
      </c>
      <c r="X30" s="38"/>
      <c r="Y30" s="35">
        <f>_xlfn.BITLSHIFT($Y29,1)</f>
        <v>17318416</v>
      </c>
      <c r="Z30" s="36"/>
    </row>
    <row r="31" spans="1:26" ht="15" customHeight="1" x14ac:dyDescent="0.25">
      <c r="A31" s="10" t="str" cm="1">
        <f t="array" ref="A31">IF(ISNUMBER($B31),_xlfn.IFS($B31&lt;=0,"!!", $B31&lt;=15,"B", $B31&lt;=30,"I", $B31&lt;=45,"N", $B31&lt;=60,"G", $B31&lt;=75,"O", TRUE,"!!"), "")</f>
        <v/>
      </c>
      <c r="B31" s="23"/>
      <c r="C31" s="29" t="str">
        <v/>
      </c>
      <c r="T31" s="1"/>
      <c r="U31" s="1"/>
      <c r="V31" s="33">
        <v>5</v>
      </c>
      <c r="W31" s="37" t="s">
        <v>33</v>
      </c>
      <c r="X31" s="38"/>
      <c r="Y31" s="35">
        <f>_xlfn.BITLSHIFT($Y30,1)</f>
        <v>34636832</v>
      </c>
      <c r="Z31" s="36"/>
    </row>
    <row r="32" spans="1:26" ht="15" customHeight="1" x14ac:dyDescent="0.25">
      <c r="A32" s="10" t="str" cm="1">
        <f t="array" ref="A32">IF(ISNUMBER($B32),_xlfn.IFS($B32&lt;=0,"!!", $B32&lt;=15,"B", $B32&lt;=30,"I", $B32&lt;=45,"N", $B32&lt;=60,"G", $B32&lt;=75,"O", TRUE,"!!"), "")</f>
        <v/>
      </c>
      <c r="B32" s="23"/>
      <c r="C32" s="29" t="str">
        <v/>
      </c>
      <c r="T32" s="1"/>
      <c r="U32" s="1"/>
      <c r="V32" s="33" t="s">
        <v>22</v>
      </c>
      <c r="W32" s="37" t="s">
        <v>34</v>
      </c>
      <c r="X32" s="38"/>
      <c r="Y32" s="35" cm="1">
        <f t="array" ref="Y32">SUM(POWER(2,{1,2,3,4,5}))</f>
        <v>62</v>
      </c>
      <c r="Z32" s="36"/>
    </row>
    <row r="33" spans="1:26" ht="15" customHeight="1" x14ac:dyDescent="0.25">
      <c r="A33" s="10" t="str" cm="1">
        <f t="array" ref="A33">IF(ISNUMBER($B33),_xlfn.IFS($B33&lt;=0,"!!", $B33&lt;=15,"B", $B33&lt;=30,"I", $B33&lt;=45,"N", $B33&lt;=60,"G", $B33&lt;=75,"O", TRUE,"!!"), "")</f>
        <v/>
      </c>
      <c r="B33" s="23"/>
      <c r="C33" s="29" t="str">
        <v/>
      </c>
      <c r="T33" s="1"/>
      <c r="U33" s="1"/>
      <c r="V33" s="33" t="s">
        <v>24</v>
      </c>
      <c r="W33" s="37" t="s">
        <v>35</v>
      </c>
      <c r="X33" s="38"/>
      <c r="Y33" s="35">
        <f>_xlfn.BITLSHIFT($Y32,5)</f>
        <v>1984</v>
      </c>
      <c r="Z33" s="36"/>
    </row>
    <row r="34" spans="1:26" ht="15" customHeight="1" x14ac:dyDescent="0.25">
      <c r="A34" s="10" t="str" cm="1">
        <f t="array" ref="A34">IF(ISNUMBER($B34),_xlfn.IFS($B34&lt;=0,"!!", $B34&lt;=15,"B", $B34&lt;=30,"I", $B34&lt;=45,"N", $B34&lt;=60,"G", $B34&lt;=75,"O", TRUE,"!!"), "")</f>
        <v/>
      </c>
      <c r="B34" s="23"/>
      <c r="C34" s="29" t="str">
        <v/>
      </c>
      <c r="T34" s="1"/>
      <c r="U34" s="1"/>
      <c r="V34" s="33" t="s">
        <v>23</v>
      </c>
      <c r="W34" s="37" t="s">
        <v>36</v>
      </c>
      <c r="X34" s="38"/>
      <c r="Y34" s="35">
        <f>_xlfn.BITLSHIFT($Y33,5)</f>
        <v>63488</v>
      </c>
      <c r="Z34" s="36"/>
    </row>
    <row r="35" spans="1:26" ht="15" customHeight="1" x14ac:dyDescent="0.25">
      <c r="A35" s="10" t="str" cm="1">
        <f t="array" ref="A35">IF(ISNUMBER($B35),_xlfn.IFS($B35&lt;=0,"!!", $B35&lt;=15,"B", $B35&lt;=30,"I", $B35&lt;=45,"N", $B35&lt;=60,"G", $B35&lt;=75,"O", TRUE,"!!"), "")</f>
        <v/>
      </c>
      <c r="B35" s="23"/>
      <c r="C35" s="29" t="str">
        <v/>
      </c>
      <c r="T35" s="1"/>
      <c r="U35" s="1"/>
      <c r="V35" s="33" t="s">
        <v>25</v>
      </c>
      <c r="W35" s="37" t="s">
        <v>37</v>
      </c>
      <c r="X35" s="38"/>
      <c r="Y35" s="35">
        <f>_xlfn.BITLSHIFT($Y34,5)</f>
        <v>2031616</v>
      </c>
      <c r="Z35" s="36"/>
    </row>
    <row r="36" spans="1:26" ht="15" customHeight="1" x14ac:dyDescent="0.25">
      <c r="A36" s="10" t="str" cm="1">
        <f t="array" ref="A36">IF(ISNUMBER($B36),_xlfn.IFS($B36&lt;=0,"!!", $B36&lt;=15,"B", $B36&lt;=30,"I", $B36&lt;=45,"N", $B36&lt;=60,"G", $B36&lt;=75,"O", TRUE,"!!"), "")</f>
        <v/>
      </c>
      <c r="B36" s="23"/>
      <c r="C36" s="29" t="str">
        <v/>
      </c>
      <c r="T36" s="1"/>
      <c r="U36" s="1"/>
      <c r="V36" s="33" t="s">
        <v>26</v>
      </c>
      <c r="W36" s="37" t="s">
        <v>38</v>
      </c>
      <c r="X36" s="38"/>
      <c r="Y36" s="35">
        <f>_xlfn.BITLSHIFT($Y35,5)</f>
        <v>65011712</v>
      </c>
      <c r="Z36" s="36"/>
    </row>
    <row r="37" spans="1:26" ht="15" customHeight="1" x14ac:dyDescent="0.25">
      <c r="A37" s="10" t="str" cm="1">
        <f t="array" ref="A37">IF(ISNUMBER($B37),_xlfn.IFS($B37&lt;=0,"!!", $B37&lt;=15,"B", $B37&lt;=30,"I", $B37&lt;=45,"N", $B37&lt;=60,"G", $B37&lt;=75,"O", TRUE,"!!"), "")</f>
        <v/>
      </c>
      <c r="B37" s="23"/>
      <c r="C37" s="29" t="str">
        <v/>
      </c>
      <c r="T37" s="1"/>
      <c r="U37" s="1"/>
      <c r="V37" s="33" t="s">
        <v>27</v>
      </c>
      <c r="W37" s="37" t="s">
        <v>39</v>
      </c>
      <c r="X37" s="38"/>
      <c r="Y37" s="35" cm="1">
        <f t="array" ref="Y37">SUM(POWER(2,{5,9,13,17,21}))</f>
        <v>2236960</v>
      </c>
      <c r="Z37" s="36"/>
    </row>
    <row r="38" spans="1:26" ht="15" customHeight="1" x14ac:dyDescent="0.25">
      <c r="A38" s="10" t="str" cm="1">
        <f t="array" ref="A38">IF(ISNUMBER($B38),_xlfn.IFS($B38&lt;=0,"!!", $B38&lt;=15,"B", $B38&lt;=30,"I", $B38&lt;=45,"N", $B38&lt;=60,"G", $B38&lt;=75,"O", TRUE,"!!"), "")</f>
        <v/>
      </c>
      <c r="B38" s="23"/>
      <c r="C38" s="29" t="str">
        <v/>
      </c>
      <c r="T38" s="1"/>
      <c r="U38" s="1"/>
      <c r="V38" s="33" t="s">
        <v>28</v>
      </c>
      <c r="W38" s="37" t="s">
        <v>40</v>
      </c>
      <c r="X38" s="38"/>
      <c r="Y38" s="35" cm="1">
        <f t="array" ref="Y38">SUM(POWER(2,{1,7,13,19,25}))</f>
        <v>34087042</v>
      </c>
      <c r="Z38" s="36"/>
    </row>
    <row r="39" spans="1:26" ht="15" customHeight="1" x14ac:dyDescent="0.25">
      <c r="A39" s="10" t="str" cm="1">
        <f t="array" ref="A39">IF(ISNUMBER($B39),_xlfn.IFS($B39&lt;=0,"!!", $B39&lt;=15,"B", $B39&lt;=30,"I", $B39&lt;=45,"N", $B39&lt;=60,"G", $B39&lt;=75,"O", TRUE,"!!"), "")</f>
        <v/>
      </c>
      <c r="B39" s="23"/>
      <c r="C39" s="29" t="str">
        <v/>
      </c>
      <c r="T39" s="1"/>
      <c r="U39" s="1"/>
    </row>
    <row r="40" spans="1:26" ht="15" customHeight="1" x14ac:dyDescent="0.25">
      <c r="A40" s="10" t="str" cm="1">
        <f t="array" ref="A40">IF(ISNUMBER($B40),_xlfn.IFS($B40&lt;=0,"!!", $B40&lt;=15,"B", $B40&lt;=30,"I", $B40&lt;=45,"N", $B40&lt;=60,"G", $B40&lt;=75,"O", TRUE,"!!"), "")</f>
        <v/>
      </c>
      <c r="B40" s="23"/>
      <c r="C40" s="29" t="str">
        <v/>
      </c>
      <c r="T40" s="1"/>
      <c r="U40" s="1"/>
    </row>
    <row r="41" spans="1:26" ht="15" customHeight="1" x14ac:dyDescent="0.25">
      <c r="A41" s="10" t="str" cm="1">
        <f t="array" ref="A41">IF(ISNUMBER($B41),_xlfn.IFS($B41&lt;=0,"!!", $B41&lt;=15,"B", $B41&lt;=30,"I", $B41&lt;=45,"N", $B41&lt;=60,"G", $B41&lt;=75,"O", TRUE,"!!"), "")</f>
        <v/>
      </c>
      <c r="B41" s="23"/>
      <c r="C41" s="29" t="str">
        <v/>
      </c>
      <c r="T41" s="1"/>
      <c r="U41" s="1"/>
    </row>
    <row r="42" spans="1:26" ht="15" customHeight="1" x14ac:dyDescent="0.25">
      <c r="A42" s="10" t="str" cm="1">
        <f t="array" ref="A42">IF(ISNUMBER($B42),_xlfn.IFS($B42&lt;=0,"!!", $B42&lt;=15,"B", $B42&lt;=30,"I", $B42&lt;=45,"N", $B42&lt;=60,"G", $B42&lt;=75,"O", TRUE,"!!"), "")</f>
        <v/>
      </c>
      <c r="B42" s="23"/>
      <c r="C42" s="29" t="str">
        <v/>
      </c>
      <c r="T42" s="1"/>
      <c r="U42" s="1"/>
    </row>
    <row r="43" spans="1:26" ht="15" customHeight="1" x14ac:dyDescent="0.25">
      <c r="A43" s="10" t="str" cm="1">
        <f t="array" ref="A43">IF(ISNUMBER($B43),_xlfn.IFS($B43&lt;=0,"!!", $B43&lt;=15,"B", $B43&lt;=30,"I", $B43&lt;=45,"N", $B43&lt;=60,"G", $B43&lt;=75,"O", TRUE,"!!"), "")</f>
        <v/>
      </c>
      <c r="B43" s="23"/>
      <c r="C43" s="29" t="str">
        <v/>
      </c>
      <c r="T43" s="1"/>
      <c r="U43" s="1"/>
    </row>
    <row r="44" spans="1:26" ht="15" customHeight="1" x14ac:dyDescent="0.25">
      <c r="A44" s="10" t="str" cm="1">
        <f t="array" ref="A44">IF(ISNUMBER($B44),_xlfn.IFS($B44&lt;=0,"!!", $B44&lt;=15,"B", $B44&lt;=30,"I", $B44&lt;=45,"N", $B44&lt;=60,"G", $B44&lt;=75,"O", TRUE,"!!"), "")</f>
        <v/>
      </c>
      <c r="B44" s="23"/>
      <c r="C44" s="29" t="str">
        <v/>
      </c>
      <c r="T44" s="1"/>
      <c r="U44" s="1"/>
    </row>
    <row r="45" spans="1:26" ht="15" customHeight="1" x14ac:dyDescent="0.25">
      <c r="A45" s="10" t="str" cm="1">
        <f t="array" ref="A45">IF(ISNUMBER($B45),_xlfn.IFS($B45&lt;=0,"!!", $B45&lt;=15,"B", $B45&lt;=30,"I", $B45&lt;=45,"N", $B45&lt;=60,"G", $B45&lt;=75,"O", TRUE,"!!"), "")</f>
        <v/>
      </c>
      <c r="B45" s="23"/>
      <c r="C45" s="29" t="str">
        <v/>
      </c>
      <c r="T45" s="1"/>
      <c r="U45" s="1"/>
    </row>
    <row r="46" spans="1:26" ht="15" customHeight="1" x14ac:dyDescent="0.25">
      <c r="A46" s="10" t="str" cm="1">
        <f t="array" ref="A46">IF(ISNUMBER($B46),_xlfn.IFS($B46&lt;=0,"!!", $B46&lt;=15,"B", $B46&lt;=30,"I", $B46&lt;=45,"N", $B46&lt;=60,"G", $B46&lt;=75,"O", TRUE,"!!"), "")</f>
        <v/>
      </c>
      <c r="B46" s="23"/>
      <c r="C46" s="29" t="str">
        <v/>
      </c>
      <c r="T46" s="1"/>
      <c r="U46" s="1"/>
    </row>
    <row r="47" spans="1:26" ht="15" customHeight="1" x14ac:dyDescent="0.25">
      <c r="A47" s="10" t="str" cm="1">
        <f t="array" ref="A47">IF(ISNUMBER($B47),_xlfn.IFS($B47&lt;=0,"!!", $B47&lt;=15,"B", $B47&lt;=30,"I", $B47&lt;=45,"N", $B47&lt;=60,"G", $B47&lt;=75,"O", TRUE,"!!"), "")</f>
        <v/>
      </c>
      <c r="B47" s="23"/>
      <c r="C47" s="29" t="str">
        <v/>
      </c>
      <c r="T47" s="1"/>
      <c r="U47" s="1"/>
    </row>
    <row r="48" spans="1:26" ht="15" customHeight="1" x14ac:dyDescent="0.25">
      <c r="A48" s="10" t="str" cm="1">
        <f t="array" ref="A48">IF(ISNUMBER($B48),_xlfn.IFS($B48&lt;=0,"!!", $B48&lt;=15,"B", $B48&lt;=30,"I", $B48&lt;=45,"N", $B48&lt;=60,"G", $B48&lt;=75,"O", TRUE,"!!"), "")</f>
        <v/>
      </c>
      <c r="B48" s="23"/>
      <c r="C48" s="29" t="str">
        <v/>
      </c>
      <c r="T48" s="1"/>
      <c r="U48" s="1"/>
    </row>
    <row r="49" spans="1:21" ht="15" customHeight="1" x14ac:dyDescent="0.25">
      <c r="A49" s="10" t="str" cm="1">
        <f t="array" ref="A49">IF(ISNUMBER($B49),_xlfn.IFS($B49&lt;=0,"!!", $B49&lt;=15,"B", $B49&lt;=30,"I", $B49&lt;=45,"N", $B49&lt;=60,"G", $B49&lt;=75,"O", TRUE,"!!"), "")</f>
        <v/>
      </c>
      <c r="B49" s="23"/>
      <c r="C49" s="29" t="str">
        <v/>
      </c>
      <c r="T49" s="1"/>
      <c r="U49" s="1"/>
    </row>
    <row r="50" spans="1:21" ht="15" customHeight="1" x14ac:dyDescent="0.25">
      <c r="A50" s="10" t="str" cm="1">
        <f t="array" ref="A50">IF(ISNUMBER($B50),_xlfn.IFS($B50&lt;=0,"!!", $B50&lt;=15,"B", $B50&lt;=30,"I", $B50&lt;=45,"N", $B50&lt;=60,"G", $B50&lt;=75,"O", TRUE,"!!"), "")</f>
        <v/>
      </c>
      <c r="B50" s="23"/>
      <c r="C50" s="29" t="str">
        <v/>
      </c>
      <c r="T50" s="1"/>
      <c r="U50" s="1"/>
    </row>
    <row r="51" spans="1:21" ht="15" customHeight="1" x14ac:dyDescent="0.25">
      <c r="A51" s="10" t="str" cm="1">
        <f t="array" ref="A51">IF(ISNUMBER($B51),_xlfn.IFS($B51&lt;=0,"!!", $B51&lt;=15,"B", $B51&lt;=30,"I", $B51&lt;=45,"N", $B51&lt;=60,"G", $B51&lt;=75,"O", TRUE,"!!"), "")</f>
        <v/>
      </c>
      <c r="B51" s="23"/>
      <c r="C51" s="29" t="str">
        <v/>
      </c>
      <c r="T51" s="1"/>
      <c r="U51" s="1"/>
    </row>
    <row r="52" spans="1:21" ht="15" customHeight="1" x14ac:dyDescent="0.25">
      <c r="A52" s="10" t="str" cm="1">
        <f t="array" ref="A52">IF(ISNUMBER($B52),_xlfn.IFS($B52&lt;=0,"!!", $B52&lt;=15,"B", $B52&lt;=30,"I", $B52&lt;=45,"N", $B52&lt;=60,"G", $B52&lt;=75,"O", TRUE,"!!"), "")</f>
        <v/>
      </c>
      <c r="B52" s="23"/>
      <c r="C52" s="29" t="str">
        <v/>
      </c>
      <c r="T52" s="1"/>
      <c r="U52" s="1"/>
    </row>
    <row r="53" spans="1:21" ht="15" customHeight="1" x14ac:dyDescent="0.25">
      <c r="A53" s="10" t="str" cm="1">
        <f t="array" ref="A53">IF(ISNUMBER($B53),_xlfn.IFS($B53&lt;=0,"!!", $B53&lt;=15,"B", $B53&lt;=30,"I", $B53&lt;=45,"N", $B53&lt;=60,"G", $B53&lt;=75,"O", TRUE,"!!"), "")</f>
        <v/>
      </c>
      <c r="B53" s="23"/>
      <c r="C53" s="29" t="str">
        <v/>
      </c>
      <c r="T53" s="1"/>
      <c r="U53" s="1"/>
    </row>
    <row r="54" spans="1:21" ht="15" customHeight="1" x14ac:dyDescent="0.25">
      <c r="A54" s="10" t="str" cm="1">
        <f t="array" ref="A54">IF(ISNUMBER($B54),_xlfn.IFS($B54&lt;=0,"!!", $B54&lt;=15,"B", $B54&lt;=30,"I", $B54&lt;=45,"N", $B54&lt;=60,"G", $B54&lt;=75,"O", TRUE,"!!"), "")</f>
        <v/>
      </c>
      <c r="B54" s="23"/>
      <c r="C54" s="29" t="str">
        <v/>
      </c>
      <c r="T54" s="1"/>
      <c r="U54" s="1"/>
    </row>
    <row r="55" spans="1:21" ht="15" customHeight="1" x14ac:dyDescent="0.25">
      <c r="A55" s="10" t="str" cm="1">
        <f t="array" ref="A55">IF(ISNUMBER($B55),_xlfn.IFS($B55&lt;=0,"!!", $B55&lt;=15,"B", $B55&lt;=30,"I", $B55&lt;=45,"N", $B55&lt;=60,"G", $B55&lt;=75,"O", TRUE,"!!"), "")</f>
        <v/>
      </c>
      <c r="B55" s="23"/>
      <c r="C55" s="29" t="str">
        <v/>
      </c>
      <c r="T55" s="1"/>
      <c r="U55" s="1"/>
    </row>
    <row r="56" spans="1:21" ht="15" customHeight="1" x14ac:dyDescent="0.25">
      <c r="A56" s="10" t="str" cm="1">
        <f t="array" ref="A56">IF(ISNUMBER($B56),_xlfn.IFS($B56&lt;=0,"!!", $B56&lt;=15,"B", $B56&lt;=30,"I", $B56&lt;=45,"N", $B56&lt;=60,"G", $B56&lt;=75,"O", TRUE,"!!"), "")</f>
        <v/>
      </c>
      <c r="B56" s="23"/>
      <c r="C56" s="29" t="str">
        <v/>
      </c>
      <c r="T56" s="1"/>
      <c r="U56" s="1"/>
    </row>
    <row r="57" spans="1:21" ht="15" customHeight="1" x14ac:dyDescent="0.25">
      <c r="A57" s="10" t="str" cm="1">
        <f t="array" ref="A57">IF(ISNUMBER($B57),_xlfn.IFS($B57&lt;=0,"!!", $B57&lt;=15,"B", $B57&lt;=30,"I", $B57&lt;=45,"N", $B57&lt;=60,"G", $B57&lt;=75,"O", TRUE,"!!"), "")</f>
        <v/>
      </c>
      <c r="B57" s="23"/>
      <c r="C57" s="29" t="str">
        <v/>
      </c>
      <c r="T57" s="1"/>
      <c r="U57" s="1"/>
    </row>
    <row r="58" spans="1:21" ht="15" customHeight="1" x14ac:dyDescent="0.25">
      <c r="A58" s="10" t="str" cm="1">
        <f t="array" ref="A58">IF(ISNUMBER($B58),_xlfn.IFS($B58&lt;=0,"!!", $B58&lt;=15,"B", $B58&lt;=30,"I", $B58&lt;=45,"N", $B58&lt;=60,"G", $B58&lt;=75,"O", TRUE,"!!"), "")</f>
        <v/>
      </c>
      <c r="B58" s="23"/>
      <c r="C58" s="29" t="str">
        <v/>
      </c>
      <c r="T58" s="1"/>
      <c r="U58" s="1"/>
    </row>
    <row r="59" spans="1:21" ht="15" customHeight="1" x14ac:dyDescent="0.25">
      <c r="A59" s="10" t="str" cm="1">
        <f t="array" ref="A59">IF(ISNUMBER($B59),_xlfn.IFS($B59&lt;=0,"!!", $B59&lt;=15,"B", $B59&lt;=30,"I", $B59&lt;=45,"N", $B59&lt;=60,"G", $B59&lt;=75,"O", TRUE,"!!"), "")</f>
        <v/>
      </c>
      <c r="B59" s="23"/>
      <c r="C59" s="29" t="str">
        <v/>
      </c>
      <c r="T59" s="1"/>
      <c r="U59" s="1"/>
    </row>
    <row r="60" spans="1:21" ht="15" customHeight="1" x14ac:dyDescent="0.25">
      <c r="A60" s="10" t="str" cm="1">
        <f t="array" ref="A60">IF(ISNUMBER($B60),_xlfn.IFS($B60&lt;=0,"!!", $B60&lt;=15,"B", $B60&lt;=30,"I", $B60&lt;=45,"N", $B60&lt;=60,"G", $B60&lt;=75,"O", TRUE,"!!"), "")</f>
        <v/>
      </c>
      <c r="B60" s="23"/>
      <c r="C60" s="29" t="str">
        <v/>
      </c>
      <c r="T60" s="1"/>
      <c r="U60" s="1"/>
    </row>
    <row r="61" spans="1:21" ht="15" customHeight="1" x14ac:dyDescent="0.25">
      <c r="A61" s="10" t="str" cm="1">
        <f t="array" ref="A61">IF(ISNUMBER($B61),_xlfn.IFS($B61&lt;=0,"!!", $B61&lt;=15,"B", $B61&lt;=30,"I", $B61&lt;=45,"N", $B61&lt;=60,"G", $B61&lt;=75,"O", TRUE,"!!"), "")</f>
        <v/>
      </c>
      <c r="B61" s="23"/>
      <c r="C61" s="29" t="str">
        <v/>
      </c>
      <c r="T61" s="1"/>
      <c r="U61" s="1"/>
    </row>
    <row r="62" spans="1:21" ht="15" customHeight="1" x14ac:dyDescent="0.25">
      <c r="A62" s="10" t="str" cm="1">
        <f t="array" ref="A62">IF(ISNUMBER($B62),_xlfn.IFS($B62&lt;=0,"!!", $B62&lt;=15,"B", $B62&lt;=30,"I", $B62&lt;=45,"N", $B62&lt;=60,"G", $B62&lt;=75,"O", TRUE,"!!"), "")</f>
        <v/>
      </c>
      <c r="B62" s="23"/>
      <c r="C62" s="29" t="str">
        <v/>
      </c>
      <c r="T62" s="1"/>
      <c r="U62" s="1"/>
    </row>
    <row r="63" spans="1:21" ht="15" customHeight="1" x14ac:dyDescent="0.25">
      <c r="A63" s="10" t="str" cm="1">
        <f t="array" ref="A63">IF(ISNUMBER($B63),_xlfn.IFS($B63&lt;=0,"!!", $B63&lt;=15,"B", $B63&lt;=30,"I", $B63&lt;=45,"N", $B63&lt;=60,"G", $B63&lt;=75,"O", TRUE,"!!"), "")</f>
        <v/>
      </c>
      <c r="B63" s="23"/>
      <c r="C63" s="29" t="str">
        <v/>
      </c>
      <c r="T63" s="1"/>
      <c r="U63" s="1"/>
    </row>
    <row r="64" spans="1:21" ht="15" customHeight="1" x14ac:dyDescent="0.25">
      <c r="A64" s="10" t="str" cm="1">
        <f t="array" ref="A64">IF(ISNUMBER($B64),_xlfn.IFS($B64&lt;=0,"!!", $B64&lt;=15,"B", $B64&lt;=30,"I", $B64&lt;=45,"N", $B64&lt;=60,"G", $B64&lt;=75,"O", TRUE,"!!"), "")</f>
        <v/>
      </c>
      <c r="B64" s="23"/>
      <c r="C64" s="29" t="str">
        <v/>
      </c>
      <c r="T64" s="1"/>
      <c r="U64" s="1"/>
    </row>
    <row r="65" spans="1:21" ht="15" customHeight="1" x14ac:dyDescent="0.25">
      <c r="A65" s="10" t="str" cm="1">
        <f t="array" ref="A65">IF(ISNUMBER($B65),_xlfn.IFS($B65&lt;=0,"!!", $B65&lt;=15,"B", $B65&lt;=30,"I", $B65&lt;=45,"N", $B65&lt;=60,"G", $B65&lt;=75,"O", TRUE,"!!"), "")</f>
        <v/>
      </c>
      <c r="B65" s="23"/>
      <c r="C65" s="29" t="str">
        <v/>
      </c>
      <c r="T65" s="1"/>
      <c r="U65" s="1"/>
    </row>
    <row r="66" spans="1:21" ht="15" customHeight="1" x14ac:dyDescent="0.25">
      <c r="A66" s="10" t="str" cm="1">
        <f t="array" ref="A66">IF(ISNUMBER($B66),_xlfn.IFS($B66&lt;=0,"!!", $B66&lt;=15,"B", $B66&lt;=30,"I", $B66&lt;=45,"N", $B66&lt;=60,"G", $B66&lt;=75,"O", TRUE,"!!"), "")</f>
        <v/>
      </c>
      <c r="B66" s="23"/>
      <c r="C66" s="29" t="str">
        <v/>
      </c>
      <c r="T66" s="1"/>
      <c r="U66" s="1"/>
    </row>
    <row r="67" spans="1:21" ht="15" customHeight="1" x14ac:dyDescent="0.25">
      <c r="A67" s="10" t="str" cm="1">
        <f t="array" ref="A67">IF(ISNUMBER($B67),_xlfn.IFS($B67&lt;=0,"!!", $B67&lt;=15,"B", $B67&lt;=30,"I", $B67&lt;=45,"N", $B67&lt;=60,"G", $B67&lt;=75,"O", TRUE,"!!"), "")</f>
        <v/>
      </c>
      <c r="B67" s="23"/>
      <c r="C67" s="29" t="str">
        <v/>
      </c>
      <c r="T67" s="1"/>
      <c r="U67" s="1"/>
    </row>
    <row r="68" spans="1:21" ht="15" customHeight="1" x14ac:dyDescent="0.25">
      <c r="A68" s="10" t="str" cm="1">
        <f t="array" ref="A68">IF(ISNUMBER($B68),_xlfn.IFS($B68&lt;=0,"!!", $B68&lt;=15,"B", $B68&lt;=30,"I", $B68&lt;=45,"N", $B68&lt;=60,"G", $B68&lt;=75,"O", TRUE,"!!"), "")</f>
        <v/>
      </c>
      <c r="B68" s="23"/>
      <c r="C68" s="29" t="str">
        <v/>
      </c>
      <c r="T68" s="1"/>
      <c r="U68" s="1"/>
    </row>
    <row r="69" spans="1:21" ht="15" customHeight="1" x14ac:dyDescent="0.25">
      <c r="A69" s="10" t="str" cm="1">
        <f t="array" ref="A69">IF(ISNUMBER($B69),_xlfn.IFS($B69&lt;=0,"!!", $B69&lt;=15,"B", $B69&lt;=30,"I", $B69&lt;=45,"N", $B69&lt;=60,"G", $B69&lt;=75,"O", TRUE,"!!"), "")</f>
        <v/>
      </c>
      <c r="B69" s="23"/>
      <c r="C69" s="29" t="str">
        <v/>
      </c>
      <c r="T69" s="1"/>
      <c r="U69" s="1"/>
    </row>
    <row r="70" spans="1:21" ht="15" customHeight="1" x14ac:dyDescent="0.25">
      <c r="A70" s="10" t="str" cm="1">
        <f t="array" ref="A70">IF(ISNUMBER($B70),_xlfn.IFS($B70&lt;=0,"!!", $B70&lt;=15,"B", $B70&lt;=30,"I", $B70&lt;=45,"N", $B70&lt;=60,"G", $B70&lt;=75,"O", TRUE,"!!"), "")</f>
        <v/>
      </c>
      <c r="B70" s="23"/>
      <c r="C70" s="29" t="str">
        <v/>
      </c>
      <c r="T70" s="1"/>
      <c r="U70" s="1"/>
    </row>
    <row r="71" spans="1:21" ht="15" customHeight="1" x14ac:dyDescent="0.25">
      <c r="A71" s="10" t="str" cm="1">
        <f t="array" ref="A71">IF(ISNUMBER($B71),_xlfn.IFS($B71&lt;=0,"!!", $B71&lt;=15,"B", $B71&lt;=30,"I", $B71&lt;=45,"N", $B71&lt;=60,"G", $B71&lt;=75,"O", TRUE,"!!"), "")</f>
        <v/>
      </c>
      <c r="B71" s="23"/>
      <c r="C71" s="29" t="str">
        <v/>
      </c>
      <c r="T71" s="1"/>
      <c r="U71" s="1"/>
    </row>
    <row r="72" spans="1:21" ht="15" customHeight="1" x14ac:dyDescent="0.25">
      <c r="A72" s="10" t="str" cm="1">
        <f t="array" ref="A72">IF(ISNUMBER($B72),_xlfn.IFS($B72&lt;=0,"!!", $B72&lt;=15,"B", $B72&lt;=30,"I", $B72&lt;=45,"N", $B72&lt;=60,"G", $B72&lt;=75,"O", TRUE,"!!"), "")</f>
        <v/>
      </c>
      <c r="B72" s="23"/>
      <c r="C72" s="29" t="str">
        <v/>
      </c>
      <c r="T72" s="1"/>
      <c r="U72" s="1"/>
    </row>
    <row r="73" spans="1:21" ht="15" customHeight="1" x14ac:dyDescent="0.25">
      <c r="A73" s="10" t="str" cm="1">
        <f t="array" ref="A73">IF(ISNUMBER($B73),_xlfn.IFS($B73&lt;=0,"!!", $B73&lt;=15,"B", $B73&lt;=30,"I", $B73&lt;=45,"N", $B73&lt;=60,"G", $B73&lt;=75,"O", TRUE,"!!"), "")</f>
        <v/>
      </c>
      <c r="B73" s="23"/>
      <c r="C73" s="29" t="str">
        <v/>
      </c>
      <c r="T73" s="1"/>
      <c r="U73" s="1"/>
    </row>
    <row r="74" spans="1:21" ht="15" customHeight="1" x14ac:dyDescent="0.25">
      <c r="A74" s="10" t="str" cm="1">
        <f t="array" ref="A74">IF(ISNUMBER($B74),_xlfn.IFS($B74&lt;=0,"!!", $B74&lt;=15,"B", $B74&lt;=30,"I", $B74&lt;=45,"N", $B74&lt;=60,"G", $B74&lt;=75,"O", TRUE,"!!"), "")</f>
        <v/>
      </c>
      <c r="B74" s="23"/>
      <c r="C74" s="29" t="str">
        <v/>
      </c>
      <c r="T74" s="1"/>
      <c r="U74" s="1"/>
    </row>
    <row r="75" spans="1:21" ht="15" customHeight="1" x14ac:dyDescent="0.25">
      <c r="A75" s="10" t="str" cm="1">
        <f t="array" ref="A75">IF(ISNUMBER($B75),_xlfn.IFS($B75&lt;=0,"!!", $B75&lt;=15,"B", $B75&lt;=30,"I", $B75&lt;=45,"N", $B75&lt;=60,"G", $B75&lt;=75,"O", TRUE,"!!"), "")</f>
        <v/>
      </c>
      <c r="B75" s="23"/>
      <c r="C75" s="29" t="str">
        <v/>
      </c>
      <c r="T75" s="1"/>
      <c r="U75" s="1"/>
    </row>
    <row r="76" spans="1:21" ht="15" customHeight="1" x14ac:dyDescent="0.25">
      <c r="A76" s="10" t="str" cm="1">
        <f t="array" ref="A76">IF(ISNUMBER($B76),_xlfn.IFS($B76&lt;=0,"!!", $B76&lt;=15,"B", $B76&lt;=30,"I", $B76&lt;=45,"N", $B76&lt;=60,"G", $B76&lt;=75,"O", TRUE,"!!"), "")</f>
        <v/>
      </c>
      <c r="B76" s="23"/>
      <c r="C76" s="29" t="str">
        <v/>
      </c>
      <c r="T76" s="1"/>
      <c r="U76" s="1"/>
    </row>
    <row r="77" spans="1:21" ht="15" customHeight="1" x14ac:dyDescent="0.25">
      <c r="A77" s="10" t="str" cm="1">
        <f t="array" ref="A77">IF(ISNUMBER($B77),_xlfn.IFS($B77&lt;=0,"!!", $B77&lt;=15,"B", $B77&lt;=30,"I", $B77&lt;=45,"N", $B77&lt;=60,"G", $B77&lt;=75,"O", TRUE,"!!"), "")</f>
        <v/>
      </c>
      <c r="B77" s="23"/>
      <c r="C77" s="29" t="str">
        <v/>
      </c>
      <c r="T77" s="1"/>
      <c r="U77" s="1"/>
    </row>
    <row r="78" spans="1:21" ht="15" customHeight="1" x14ac:dyDescent="0.25">
      <c r="A78" s="10" t="str" cm="1">
        <f t="array" ref="A78">IF(ISNUMBER($B78),_xlfn.IFS($B78&lt;=0,"!!", $B78&lt;=15,"B", $B78&lt;=30,"I", $B78&lt;=45,"N", $B78&lt;=60,"G", $B78&lt;=75,"O", TRUE,"!!"), "")</f>
        <v/>
      </c>
      <c r="B78" s="23"/>
      <c r="C78" s="29" t="str">
        <v/>
      </c>
      <c r="T78" s="1"/>
      <c r="U78" s="1"/>
    </row>
    <row r="79" spans="1:21" ht="15" customHeight="1" x14ac:dyDescent="0.25">
      <c r="A79" s="10" t="str" cm="1">
        <f t="array" ref="A79">IF(ISNUMBER($B79),_xlfn.IFS($B79&lt;=0,"!!", $B79&lt;=15,"B", $B79&lt;=30,"I", $B79&lt;=45,"N", $B79&lt;=60,"G", $B79&lt;=75,"O", TRUE,"!!"), "")</f>
        <v/>
      </c>
      <c r="B79" s="23"/>
      <c r="C79" s="29" t="str">
        <v/>
      </c>
      <c r="T79" s="1"/>
      <c r="U79" s="1"/>
    </row>
    <row r="80" spans="1:21" ht="15" customHeight="1" x14ac:dyDescent="0.25">
      <c r="A80" s="10" t="str" cm="1">
        <f t="array" ref="A80">IF(ISNUMBER($B80),_xlfn.IFS($B80&lt;=0,"!!", $B80&lt;=15,"B", $B80&lt;=30,"I", $B80&lt;=45,"N", $B80&lt;=60,"G", $B80&lt;=75,"O", TRUE,"!!"), "")</f>
        <v/>
      </c>
      <c r="B80" s="23"/>
      <c r="C80" s="29" t="str">
        <v/>
      </c>
      <c r="T80" s="1"/>
      <c r="U80" s="1"/>
    </row>
    <row r="81" spans="1:21" ht="15" customHeight="1" x14ac:dyDescent="0.25">
      <c r="A81" s="10" t="str" cm="1">
        <f t="array" ref="A81">IF(ISNUMBER($B81),_xlfn.IFS($B81&lt;=0,"!!", $B81&lt;=15,"B", $B81&lt;=30,"I", $B81&lt;=45,"N", $B81&lt;=60,"G", $B81&lt;=75,"O", TRUE,"!!"), "")</f>
        <v/>
      </c>
      <c r="B81" s="23"/>
      <c r="C81" s="29" t="str">
        <v/>
      </c>
      <c r="T81" s="1"/>
      <c r="U81" s="1"/>
    </row>
    <row r="82" spans="1:21" ht="15" customHeight="1" x14ac:dyDescent="0.25">
      <c r="A82" s="10" t="str" cm="1">
        <f t="array" ref="A82">IF(ISNUMBER($B82),_xlfn.IFS($B82&lt;=0,"!!", $B82&lt;=15,"B", $B82&lt;=30,"I", $B82&lt;=45,"N", $B82&lt;=60,"G", $B82&lt;=75,"O", TRUE,"!!"), "")</f>
        <v/>
      </c>
      <c r="B82" s="23"/>
      <c r="C82" s="29" t="str">
        <v/>
      </c>
      <c r="T82" s="1"/>
      <c r="U82" s="1"/>
    </row>
    <row r="83" spans="1:21" ht="15" customHeight="1" x14ac:dyDescent="0.25">
      <c r="A83" s="10" t="str" cm="1">
        <f t="array" ref="A83">IF(ISNUMBER($B83),_xlfn.IFS($B83&lt;=0,"!!", $B83&lt;=15,"B", $B83&lt;=30,"I", $B83&lt;=45,"N", $B83&lt;=60,"G", $B83&lt;=75,"O", TRUE,"!!"), "")</f>
        <v/>
      </c>
      <c r="B83" s="23"/>
      <c r="C83" s="29" t="str">
        <v/>
      </c>
      <c r="T83" s="1"/>
      <c r="U83" s="1"/>
    </row>
    <row r="84" spans="1:21" ht="15" customHeight="1" x14ac:dyDescent="0.25">
      <c r="A84" s="10" t="str" cm="1">
        <f t="array" ref="A84">IF(ISNUMBER($B84),_xlfn.IFS($B84&lt;=0,"!!", $B84&lt;=15,"B", $B84&lt;=30,"I", $B84&lt;=45,"N", $B84&lt;=60,"G", $B84&lt;=75,"O", TRUE,"!!"), "")</f>
        <v/>
      </c>
      <c r="B84" s="23"/>
      <c r="C84" s="29" t="str">
        <v/>
      </c>
      <c r="T84" s="1"/>
      <c r="U84" s="1"/>
    </row>
    <row r="85" spans="1:21" ht="15" customHeight="1" x14ac:dyDescent="0.25">
      <c r="A85" s="10" t="str" cm="1">
        <f t="array" ref="A85">IF(ISNUMBER($B85),_xlfn.IFS($B85&lt;=0,"!!", $B85&lt;=15,"B", $B85&lt;=30,"I", $B85&lt;=45,"N", $B85&lt;=60,"G", $B85&lt;=75,"O", TRUE,"!!"), "")</f>
        <v/>
      </c>
      <c r="B85" s="23"/>
      <c r="C85" s="29" t="str">
        <v/>
      </c>
      <c r="T85" s="1"/>
      <c r="U85" s="1"/>
    </row>
    <row r="86" spans="1:21" ht="15" customHeight="1" x14ac:dyDescent="0.25">
      <c r="A86" s="10" t="str" cm="1">
        <f t="array" ref="A86">IF(ISNUMBER($B86),_xlfn.IFS($B86&lt;=0,"!!", $B86&lt;=15,"B", $B86&lt;=30,"I", $B86&lt;=45,"N", $B86&lt;=60,"G", $B86&lt;=75,"O", TRUE,"!!"), "")</f>
        <v/>
      </c>
      <c r="B86" s="23"/>
      <c r="C86" s="29" t="str">
        <v/>
      </c>
      <c r="T86" s="1"/>
      <c r="U86" s="1"/>
    </row>
    <row r="87" spans="1:21" ht="15" customHeight="1" x14ac:dyDescent="0.25">
      <c r="A87" s="10" t="str" cm="1">
        <f t="array" ref="A87">IF(ISNUMBER($B87),_xlfn.IFS($B87&lt;=0,"!!", $B87&lt;=15,"B", $B87&lt;=30,"I", $B87&lt;=45,"N", $B87&lt;=60,"G", $B87&lt;=75,"O", TRUE,"!!"), "")</f>
        <v/>
      </c>
      <c r="B87" s="23"/>
      <c r="C87" s="29" t="str">
        <v/>
      </c>
      <c r="T87" s="1"/>
      <c r="U87" s="1"/>
    </row>
    <row r="88" spans="1:21" ht="15" customHeight="1" x14ac:dyDescent="0.25">
      <c r="A88" s="10" t="str" cm="1">
        <f t="array" ref="A88">IF(ISNUMBER($B88),_xlfn.IFS($B88&lt;=0,"!!", $B88&lt;=15,"B", $B88&lt;=30,"I", $B88&lt;=45,"N", $B88&lt;=60,"G", $B88&lt;=75,"O", TRUE,"!!"), "")</f>
        <v/>
      </c>
      <c r="B88" s="23"/>
      <c r="C88" s="29" t="str">
        <v/>
      </c>
      <c r="T88" s="1"/>
      <c r="U88" s="1"/>
    </row>
    <row r="89" spans="1:21" ht="15" customHeight="1" x14ac:dyDescent="0.25">
      <c r="A89" s="10" t="str" cm="1">
        <f t="array" ref="A89">IF(ISNUMBER($B89),_xlfn.IFS($B89&lt;=0,"!!", $B89&lt;=15,"B", $B89&lt;=30,"I", $B89&lt;=45,"N", $B89&lt;=60,"G", $B89&lt;=75,"O", TRUE,"!!"), "")</f>
        <v/>
      </c>
      <c r="B89" s="23"/>
      <c r="C89" s="29" t="str">
        <v/>
      </c>
      <c r="T89" s="1"/>
      <c r="U89" s="1"/>
    </row>
    <row r="90" spans="1:21" ht="15" customHeight="1" x14ac:dyDescent="0.25">
      <c r="A90" s="10" t="str" cm="1">
        <f t="array" ref="A90">IF(ISNUMBER($B90),_xlfn.IFS($B90&lt;=0,"!!", $B90&lt;=15,"B", $B90&lt;=30,"I", $B90&lt;=45,"N", $B90&lt;=60,"G", $B90&lt;=75,"O", TRUE,"!!"), "")</f>
        <v/>
      </c>
      <c r="B90" s="23"/>
      <c r="C90" s="29" t="str">
        <v/>
      </c>
      <c r="T90" s="1"/>
      <c r="U90" s="1"/>
    </row>
    <row r="91" spans="1:21" ht="15" customHeight="1" x14ac:dyDescent="0.25">
      <c r="A91" s="10" t="str" cm="1">
        <f t="array" ref="A91">IF(ISNUMBER($B91),_xlfn.IFS($B91&lt;=0,"!!", $B91&lt;=15,"B", $B91&lt;=30,"I", $B91&lt;=45,"N", $B91&lt;=60,"G", $B91&lt;=75,"O", TRUE,"!!"), "")</f>
        <v/>
      </c>
      <c r="B91" s="23"/>
      <c r="C91" s="29" t="str">
        <v/>
      </c>
      <c r="T91" s="1"/>
      <c r="U91" s="1"/>
    </row>
    <row r="92" spans="1:21" ht="15" customHeight="1" x14ac:dyDescent="0.25">
      <c r="A92" s="10" t="str" cm="1">
        <f t="array" ref="A92">IF(ISNUMBER($B92),_xlfn.IFS($B92&lt;=0,"!!", $B92&lt;=15,"B", $B92&lt;=30,"I", $B92&lt;=45,"N", $B92&lt;=60,"G", $B92&lt;=75,"O", TRUE,"!!"), "")</f>
        <v/>
      </c>
      <c r="B92" s="23"/>
      <c r="C92" s="29" t="str">
        <v/>
      </c>
      <c r="T92" s="1"/>
      <c r="U92" s="1"/>
    </row>
    <row r="93" spans="1:21" ht="15" customHeight="1" x14ac:dyDescent="0.25">
      <c r="A93" s="10" t="str" cm="1">
        <f t="array" ref="A93">IF(ISNUMBER($B93),_xlfn.IFS($B93&lt;=0,"!!", $B93&lt;=15,"B", $B93&lt;=30,"I", $B93&lt;=45,"N", $B93&lt;=60,"G", $B93&lt;=75,"O", TRUE,"!!"), "")</f>
        <v/>
      </c>
      <c r="B93" s="23"/>
      <c r="C93" s="29" t="str">
        <v/>
      </c>
      <c r="T93" s="1"/>
      <c r="U93" s="1"/>
    </row>
    <row r="94" spans="1:21" ht="15" customHeight="1" x14ac:dyDescent="0.25">
      <c r="A94" s="10" t="str" cm="1">
        <f t="array" ref="A94">IF(ISNUMBER($B94),_xlfn.IFS($B94&lt;=0,"!!", $B94&lt;=15,"B", $B94&lt;=30,"I", $B94&lt;=45,"N", $B94&lt;=60,"G", $B94&lt;=75,"O", TRUE,"!!"), "")</f>
        <v/>
      </c>
      <c r="B94" s="23"/>
      <c r="C94" s="29" t="str">
        <v/>
      </c>
      <c r="T94" s="1"/>
      <c r="U94" s="1"/>
    </row>
    <row r="95" spans="1:21" ht="15" customHeight="1" x14ac:dyDescent="0.25">
      <c r="A95" s="10" t="str" cm="1">
        <f t="array" ref="A95">IF(ISNUMBER($B95),_xlfn.IFS($B95&lt;=0,"!!", $B95&lt;=15,"B", $B95&lt;=30,"I", $B95&lt;=45,"N", $B95&lt;=60,"G", $B95&lt;=75,"O", TRUE,"!!"), "")</f>
        <v/>
      </c>
      <c r="B95" s="23"/>
      <c r="C95" s="29" t="str">
        <v/>
      </c>
      <c r="T95" s="1"/>
      <c r="U95" s="1"/>
    </row>
    <row r="96" spans="1:21" ht="15" customHeight="1" x14ac:dyDescent="0.25">
      <c r="A96" s="10" t="str" cm="1">
        <f t="array" ref="A96">IF(ISNUMBER($B96),_xlfn.IFS($B96&lt;=0,"!!", $B96&lt;=15,"B", $B96&lt;=30,"I", $B96&lt;=45,"N", $B96&lt;=60,"G", $B96&lt;=75,"O", TRUE,"!!"), "")</f>
        <v/>
      </c>
      <c r="B96" s="23"/>
      <c r="C96" s="29" t="str">
        <v/>
      </c>
      <c r="T96" s="1"/>
      <c r="U96" s="1"/>
    </row>
    <row r="97" spans="1:21" ht="15" customHeight="1" x14ac:dyDescent="0.25">
      <c r="A97" s="10" t="str" cm="1">
        <f t="array" ref="A97">IF(ISNUMBER($B97),_xlfn.IFS($B97&lt;=0,"!!", $B97&lt;=15,"B", $B97&lt;=30,"I", $B97&lt;=45,"N", $B97&lt;=60,"G", $B97&lt;=75,"O", TRUE,"!!"), "")</f>
        <v/>
      </c>
      <c r="B97" s="23"/>
      <c r="C97" s="29" t="str">
        <v/>
      </c>
      <c r="T97" s="1"/>
      <c r="U97" s="1"/>
    </row>
    <row r="98" spans="1:21" ht="15" customHeight="1" x14ac:dyDescent="0.25">
      <c r="A98" s="10" t="str" cm="1">
        <f t="array" ref="A98">IF(ISNUMBER($B98),_xlfn.IFS($B98&lt;=0,"!!", $B98&lt;=15,"B", $B98&lt;=30,"I", $B98&lt;=45,"N", $B98&lt;=60,"G", $B98&lt;=75,"O", TRUE,"!!"), "")</f>
        <v/>
      </c>
      <c r="B98" s="23"/>
      <c r="C98" s="29" t="str">
        <v/>
      </c>
      <c r="T98" s="1"/>
      <c r="U98" s="1"/>
    </row>
    <row r="99" spans="1:21" ht="15" customHeight="1" x14ac:dyDescent="0.25">
      <c r="A99" s="10" t="str" cm="1">
        <f t="array" ref="A99">IF(ISNUMBER($B99),_xlfn.IFS($B99&lt;=0,"!!", $B99&lt;=15,"B", $B99&lt;=30,"I", $B99&lt;=45,"N", $B99&lt;=60,"G", $B99&lt;=75,"O", TRUE,"!!"), "")</f>
        <v/>
      </c>
      <c r="B99" s="23"/>
      <c r="C99" s="29" t="str">
        <v/>
      </c>
      <c r="T99" s="1"/>
      <c r="U99" s="1"/>
    </row>
    <row r="100" spans="1:21" ht="15" customHeight="1" x14ac:dyDescent="0.25">
      <c r="A100" s="10" t="str" cm="1">
        <f t="array" ref="A100">IF(ISNUMBER($B100),_xlfn.IFS($B100&lt;=0,"!!", $B100&lt;=15,"B", $B100&lt;=30,"I", $B100&lt;=45,"N", $B100&lt;=60,"G", $B100&lt;=75,"O", TRUE,"!!"), "")</f>
        <v/>
      </c>
      <c r="B100" s="23"/>
      <c r="C100" s="29" t="str">
        <v/>
      </c>
      <c r="T100" s="1"/>
      <c r="U100" s="1"/>
    </row>
    <row r="101" spans="1:21" ht="15" customHeight="1" x14ac:dyDescent="0.25">
      <c r="T101" s="1"/>
      <c r="U101" s="1"/>
    </row>
    <row r="102" spans="1:21" ht="15" customHeight="1" x14ac:dyDescent="0.25">
      <c r="T102" s="1"/>
      <c r="U102" s="1"/>
    </row>
    <row r="103" spans="1:21" ht="15" customHeight="1" x14ac:dyDescent="0.25">
      <c r="T103" s="1"/>
      <c r="U103" s="1"/>
    </row>
    <row r="104" spans="1:21" ht="15" customHeight="1" x14ac:dyDescent="0.25">
      <c r="T104" s="1"/>
      <c r="U104" s="1"/>
    </row>
    <row r="105" spans="1:21" ht="15" customHeight="1" x14ac:dyDescent="0.25">
      <c r="T105" s="1"/>
      <c r="U105" s="1"/>
    </row>
  </sheetData>
  <sheetProtection sheet="1" objects="1" scenarios="1"/>
  <protectedRanges>
    <protectedRange sqref="D5" name="Code"/>
    <protectedRange sqref="B13:B100" name="Numbers"/>
  </protectedRanges>
  <mergeCells count="68">
    <mergeCell ref="W20:X20"/>
    <mergeCell ref="Y20:Z20"/>
    <mergeCell ref="Y21:Z21"/>
    <mergeCell ref="Y29:Z29"/>
    <mergeCell ref="Y28:Z28"/>
    <mergeCell ref="Y27:Z27"/>
    <mergeCell ref="Y26:Z26"/>
    <mergeCell ref="Y25:Z25"/>
    <mergeCell ref="Y24:Z24"/>
    <mergeCell ref="Y23:Z23"/>
    <mergeCell ref="Y22:Z22"/>
    <mergeCell ref="B11:C11"/>
    <mergeCell ref="U3:W4"/>
    <mergeCell ref="X3:Z4"/>
    <mergeCell ref="F2:J2"/>
    <mergeCell ref="L3:N4"/>
    <mergeCell ref="O3:Q4"/>
    <mergeCell ref="R3:T4"/>
    <mergeCell ref="L2:Z2"/>
    <mergeCell ref="A2:D2"/>
    <mergeCell ref="B3:D3"/>
    <mergeCell ref="B4:D4"/>
    <mergeCell ref="F3:J5"/>
    <mergeCell ref="B5:C5"/>
    <mergeCell ref="L6:O6"/>
    <mergeCell ref="P6:T6"/>
    <mergeCell ref="B10:C10"/>
    <mergeCell ref="W37:X37"/>
    <mergeCell ref="W38:X38"/>
    <mergeCell ref="W21:X21"/>
    <mergeCell ref="W22:X22"/>
    <mergeCell ref="W23:X23"/>
    <mergeCell ref="W24:X24"/>
    <mergeCell ref="W25:X25"/>
    <mergeCell ref="W26:X26"/>
    <mergeCell ref="W32:X32"/>
    <mergeCell ref="W33:X33"/>
    <mergeCell ref="W34:X34"/>
    <mergeCell ref="W35:X35"/>
    <mergeCell ref="W36:X36"/>
    <mergeCell ref="Y35:Z35"/>
    <mergeCell ref="Y36:Z36"/>
    <mergeCell ref="Y37:Z37"/>
    <mergeCell ref="Y38:Z38"/>
    <mergeCell ref="W13:X13"/>
    <mergeCell ref="W14:X14"/>
    <mergeCell ref="W15:X15"/>
    <mergeCell ref="W16:X16"/>
    <mergeCell ref="W17:X17"/>
    <mergeCell ref="W18:X18"/>
    <mergeCell ref="W19:X19"/>
    <mergeCell ref="W27:X27"/>
    <mergeCell ref="W28:X28"/>
    <mergeCell ref="W29:X29"/>
    <mergeCell ref="W30:X30"/>
    <mergeCell ref="W31:X31"/>
    <mergeCell ref="Y30:Z30"/>
    <mergeCell ref="Y31:Z31"/>
    <mergeCell ref="Y32:Z32"/>
    <mergeCell ref="Y33:Z33"/>
    <mergeCell ref="Y34:Z34"/>
    <mergeCell ref="Y18:Z18"/>
    <mergeCell ref="Y19:Z19"/>
    <mergeCell ref="Y13:Z13"/>
    <mergeCell ref="Y14:Z14"/>
    <mergeCell ref="Y15:Z15"/>
    <mergeCell ref="Y16:Z16"/>
    <mergeCell ref="Y17:Z17"/>
  </mergeCells>
  <phoneticPr fontId="7" type="noConversion"/>
  <conditionalFormatting sqref="A13:A100">
    <cfRule type="cellIs" dxfId="34" priority="6" operator="equal">
      <formula>"!!"</formula>
    </cfRule>
  </conditionalFormatting>
  <conditionalFormatting sqref="F2">
    <cfRule type="expression" dxfId="33" priority="82">
      <formula>LEFT($F$3,1)="B"</formula>
    </cfRule>
    <cfRule type="expression" dxfId="32" priority="83">
      <formula>LEFT($F$3,1)="I"</formula>
    </cfRule>
    <cfRule type="expression" dxfId="31" priority="84">
      <formula>LEFT($F$3,1)="N"</formula>
    </cfRule>
    <cfRule type="expression" dxfId="30" priority="85">
      <formula>LEFT($F$3,1)="G"</formula>
    </cfRule>
    <cfRule type="expression" dxfId="29" priority="86">
      <formula>LEFT($F$3,1)="O"</formula>
    </cfRule>
  </conditionalFormatting>
  <conditionalFormatting sqref="F3 L3 O3 R3 C13:C100">
    <cfRule type="beginsWith" dxfId="28" priority="8" operator="beginsWith" text="B">
      <formula>LEFT(C3,LEN("B"))="B"</formula>
    </cfRule>
    <cfRule type="beginsWith" dxfId="27" priority="9" operator="beginsWith" text="I">
      <formula>LEFT(C3,LEN("I"))="I"</formula>
    </cfRule>
    <cfRule type="beginsWith" dxfId="26" priority="10" operator="beginsWith" text="N">
      <formula>LEFT(C3,LEN("N"))="N"</formula>
    </cfRule>
    <cfRule type="beginsWith" dxfId="25" priority="15" operator="beginsWith" text="G">
      <formula>LEFT(C3,LEN("G"))="G"</formula>
    </cfRule>
    <cfRule type="beginsWith" dxfId="24" priority="17" operator="beginsWith" text="O">
      <formula>LEFT(C3,LEN("O"))="O"</formula>
    </cfRule>
  </conditionalFormatting>
  <conditionalFormatting sqref="F7:T11">
    <cfRule type="expression" dxfId="23" priority="135">
      <formula>($E7&amp;"-"&amp;F7)=$F$3</formula>
    </cfRule>
    <cfRule type="expression" dxfId="22" priority="136">
      <formula>(_xlfn.XLOOKUP($E7&amp;"-"&amp;F7,_xlfn.ANCHORARRAY($C$13),_xlfn.ANCHORARRAY($C$13),"",0,1)="")</formula>
    </cfRule>
  </conditionalFormatting>
  <conditionalFormatting sqref="U3 X3">
    <cfRule type="beginsWith" dxfId="21" priority="1" operator="beginsWith" text="B">
      <formula>LEFT(U3,LEN("B"))="B"</formula>
    </cfRule>
    <cfRule type="beginsWith" dxfId="20" priority="2" operator="beginsWith" text="I">
      <formula>LEFT(U3,LEN("I"))="I"</formula>
    </cfRule>
    <cfRule type="beginsWith" dxfId="19" priority="3" operator="beginsWith" text="N">
      <formula>LEFT(U3,LEN("N"))="N"</formula>
    </cfRule>
    <cfRule type="beginsWith" dxfId="18" priority="4" operator="beginsWith" text="G">
      <formula>LEFT(U3,LEN("G"))="G"</formula>
    </cfRule>
    <cfRule type="beginsWith" dxfId="17" priority="5" operator="beginsWith" text="O">
      <formula>LEFT(U3,LEN("O"))="O"</formula>
    </cfRule>
  </conditionalFormatting>
  <conditionalFormatting sqref="V7:Z11">
    <cfRule type="expression" dxfId="16" priority="143">
      <formula>_xlfn.BITAND(POWER(2,V7),$A$5)</formula>
    </cfRule>
  </conditionalFormatting>
  <conditionalFormatting sqref="B13:B100">
    <cfRule type="duplicateValues" dxfId="0" priority="146"/>
  </conditionalFormatting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BDC938-D9A1-40E5-8AF6-F0D26140136A}">
  <dimension ref="A1:I12"/>
  <sheetViews>
    <sheetView zoomScale="231" zoomScaleNormal="231" workbookViewId="0">
      <selection activeCell="A7" sqref="A7:I12"/>
    </sheetView>
  </sheetViews>
  <sheetFormatPr defaultRowHeight="15" x14ac:dyDescent="0.25"/>
  <sheetData>
    <row r="1" spans="1:9" ht="15" customHeight="1" x14ac:dyDescent="0.25">
      <c r="A1" s="83" t="s">
        <v>59</v>
      </c>
      <c r="B1" s="84"/>
      <c r="C1" s="84"/>
      <c r="D1" s="84"/>
      <c r="E1" s="84"/>
      <c r="F1" s="84"/>
      <c r="G1" s="84"/>
      <c r="H1" s="84"/>
      <c r="I1" s="85"/>
    </row>
    <row r="2" spans="1:9" ht="15" customHeight="1" x14ac:dyDescent="0.25">
      <c r="A2" s="83"/>
      <c r="B2" s="84"/>
      <c r="C2" s="84"/>
      <c r="D2" s="84"/>
      <c r="E2" s="84"/>
      <c r="F2" s="84"/>
      <c r="G2" s="84"/>
      <c r="H2" s="84"/>
      <c r="I2" s="85"/>
    </row>
    <row r="3" spans="1:9" ht="15" customHeight="1" x14ac:dyDescent="0.25">
      <c r="A3" s="83"/>
      <c r="B3" s="84"/>
      <c r="C3" s="84"/>
      <c r="D3" s="84"/>
      <c r="E3" s="84"/>
      <c r="F3" s="84"/>
      <c r="G3" s="84"/>
      <c r="H3" s="84"/>
      <c r="I3" s="85"/>
    </row>
    <row r="4" spans="1:9" ht="15" customHeight="1" x14ac:dyDescent="0.25">
      <c r="A4" s="83"/>
      <c r="B4" s="84"/>
      <c r="C4" s="84"/>
      <c r="D4" s="84"/>
      <c r="E4" s="84"/>
      <c r="F4" s="84"/>
      <c r="G4" s="84"/>
      <c r="H4" s="84"/>
      <c r="I4" s="85"/>
    </row>
    <row r="5" spans="1:9" ht="15" customHeight="1" x14ac:dyDescent="0.25">
      <c r="A5" s="83"/>
      <c r="B5" s="84"/>
      <c r="C5" s="84"/>
      <c r="D5" s="84"/>
      <c r="E5" s="84"/>
      <c r="F5" s="84"/>
      <c r="G5" s="84"/>
      <c r="H5" s="84"/>
      <c r="I5" s="85"/>
    </row>
    <row r="6" spans="1:9" ht="15" customHeight="1" x14ac:dyDescent="0.25">
      <c r="A6" s="83"/>
      <c r="B6" s="84"/>
      <c r="C6" s="84"/>
      <c r="D6" s="84"/>
      <c r="E6" s="84"/>
      <c r="F6" s="84"/>
      <c r="G6" s="84"/>
      <c r="H6" s="84"/>
      <c r="I6" s="85"/>
    </row>
    <row r="7" spans="1:9" ht="15" customHeight="1" x14ac:dyDescent="0.25">
      <c r="A7" s="83"/>
      <c r="B7" s="84"/>
      <c r="C7" s="84"/>
      <c r="D7" s="84"/>
      <c r="E7" s="84"/>
      <c r="F7" s="84"/>
      <c r="G7" s="84"/>
      <c r="H7" s="84"/>
      <c r="I7" s="85"/>
    </row>
    <row r="8" spans="1:9" ht="15" customHeight="1" x14ac:dyDescent="0.25">
      <c r="A8" s="83"/>
      <c r="B8" s="84"/>
      <c r="C8" s="84"/>
      <c r="D8" s="84"/>
      <c r="E8" s="84"/>
      <c r="F8" s="84"/>
      <c r="G8" s="84"/>
      <c r="H8" s="84"/>
      <c r="I8" s="85"/>
    </row>
    <row r="9" spans="1:9" ht="15" customHeight="1" x14ac:dyDescent="0.25">
      <c r="A9" s="83"/>
      <c r="B9" s="84"/>
      <c r="C9" s="84"/>
      <c r="D9" s="84"/>
      <c r="E9" s="84"/>
      <c r="F9" s="84"/>
      <c r="G9" s="84"/>
      <c r="H9" s="84"/>
      <c r="I9" s="85"/>
    </row>
    <row r="10" spans="1:9" ht="15" customHeight="1" x14ac:dyDescent="0.25">
      <c r="A10" s="83"/>
      <c r="B10" s="84"/>
      <c r="C10" s="84"/>
      <c r="D10" s="84"/>
      <c r="E10" s="84"/>
      <c r="F10" s="84"/>
      <c r="G10" s="84"/>
      <c r="H10" s="84"/>
      <c r="I10" s="85"/>
    </row>
    <row r="11" spans="1:9" ht="15" customHeight="1" x14ac:dyDescent="0.25">
      <c r="A11" s="83"/>
      <c r="B11" s="84"/>
      <c r="C11" s="84"/>
      <c r="D11" s="84"/>
      <c r="E11" s="84"/>
      <c r="F11" s="84"/>
      <c r="G11" s="84"/>
      <c r="H11" s="84"/>
      <c r="I11" s="85"/>
    </row>
    <row r="12" spans="1:9" ht="15" customHeight="1" x14ac:dyDescent="0.25">
      <c r="A12" s="83"/>
      <c r="B12" s="84"/>
      <c r="C12" s="84"/>
      <c r="D12" s="84"/>
      <c r="E12" s="84"/>
      <c r="F12" s="84"/>
      <c r="G12" s="84"/>
      <c r="H12" s="84"/>
      <c r="I12" s="85"/>
    </row>
  </sheetData>
  <mergeCells count="2">
    <mergeCell ref="A1:I6"/>
    <mergeCell ref="A7:I1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D613A5-BCD8-404B-B021-867E5A3CB2D2}">
  <dimension ref="A1:AA100"/>
  <sheetViews>
    <sheetView zoomScale="220" zoomScaleNormal="220" workbookViewId="0">
      <pane ySplit="11" topLeftCell="A12" activePane="bottomLeft" state="frozen"/>
      <selection pane="bottomLeft" activeCell="B12" sqref="B12"/>
    </sheetView>
  </sheetViews>
  <sheetFormatPr defaultColWidth="3.5703125" defaultRowHeight="15" customHeight="1" x14ac:dyDescent="0.25"/>
  <cols>
    <col min="1" max="1" width="7.140625" style="18" customWidth="1"/>
    <col min="2" max="2" width="7.140625" style="5" customWidth="1"/>
    <col min="3" max="3" width="7.140625" style="8" customWidth="1"/>
    <col min="4" max="4" width="7.140625" style="21" customWidth="1"/>
    <col min="5" max="20" width="3.5703125" style="1"/>
    <col min="21" max="21" width="7.140625" style="20" customWidth="1"/>
    <col min="22" max="24" width="3.5703125" style="1"/>
    <col min="25" max="25" width="3.5703125" style="1" customWidth="1"/>
    <col min="26" max="26" width="3.5703125" style="1"/>
    <col min="27" max="27" width="7.140625" style="20" customWidth="1"/>
    <col min="28" max="16384" width="3.5703125" style="1"/>
  </cols>
  <sheetData>
    <row r="1" spans="1:26" ht="15" customHeight="1" thickBot="1" x14ac:dyDescent="0.3">
      <c r="V1" s="26" t="s">
        <v>0</v>
      </c>
      <c r="W1" s="26" t="s">
        <v>1</v>
      </c>
      <c r="X1" s="26" t="s">
        <v>2</v>
      </c>
      <c r="Y1" s="26" t="s">
        <v>3</v>
      </c>
      <c r="Z1" s="26" t="s">
        <v>4</v>
      </c>
    </row>
    <row r="2" spans="1:26" ht="15" customHeight="1" thickBot="1" x14ac:dyDescent="0.3">
      <c r="B2" s="70" t="s">
        <v>8</v>
      </c>
      <c r="C2" s="71"/>
      <c r="E2" s="12" t="s">
        <v>0</v>
      </c>
      <c r="F2" s="2">
        <v>1</v>
      </c>
      <c r="G2" s="2">
        <v>2</v>
      </c>
      <c r="H2" s="2">
        <v>3</v>
      </c>
      <c r="I2" s="2">
        <v>4</v>
      </c>
      <c r="J2" s="2">
        <v>5</v>
      </c>
      <c r="K2" s="2">
        <v>6</v>
      </c>
      <c r="L2" s="2">
        <v>7</v>
      </c>
      <c r="M2" s="2">
        <v>8</v>
      </c>
      <c r="N2" s="2">
        <v>9</v>
      </c>
      <c r="O2" s="2">
        <v>10</v>
      </c>
      <c r="P2" s="2">
        <v>11</v>
      </c>
      <c r="Q2" s="2">
        <v>12</v>
      </c>
      <c r="R2" s="2">
        <v>13</v>
      </c>
      <c r="S2" s="2">
        <v>14</v>
      </c>
      <c r="T2" s="2">
        <v>15</v>
      </c>
      <c r="V2" s="22">
        <v>1</v>
      </c>
      <c r="W2" s="22">
        <v>6</v>
      </c>
      <c r="X2" s="22">
        <v>11</v>
      </c>
      <c r="Y2" s="22">
        <v>16</v>
      </c>
      <c r="Z2" s="22">
        <v>21</v>
      </c>
    </row>
    <row r="3" spans="1:26" ht="15" customHeight="1" thickBot="1" x14ac:dyDescent="0.3">
      <c r="B3" s="70"/>
      <c r="C3" s="71"/>
      <c r="E3" s="13" t="s">
        <v>1</v>
      </c>
      <c r="F3" s="3">
        <v>16</v>
      </c>
      <c r="G3" s="3">
        <v>17</v>
      </c>
      <c r="H3" s="3">
        <v>18</v>
      </c>
      <c r="I3" s="3">
        <v>19</v>
      </c>
      <c r="J3" s="3">
        <v>20</v>
      </c>
      <c r="K3" s="3">
        <v>21</v>
      </c>
      <c r="L3" s="3">
        <v>22</v>
      </c>
      <c r="M3" s="3">
        <v>23</v>
      </c>
      <c r="N3" s="3">
        <v>24</v>
      </c>
      <c r="O3" s="3">
        <v>25</v>
      </c>
      <c r="P3" s="3">
        <v>26</v>
      </c>
      <c r="Q3" s="3">
        <v>27</v>
      </c>
      <c r="R3" s="3">
        <v>28</v>
      </c>
      <c r="S3" s="3">
        <v>29</v>
      </c>
      <c r="T3" s="3">
        <v>30</v>
      </c>
      <c r="V3" s="22">
        <v>2</v>
      </c>
      <c r="W3" s="22">
        <v>7</v>
      </c>
      <c r="X3" s="22">
        <v>12</v>
      </c>
      <c r="Y3" s="22">
        <v>17</v>
      </c>
      <c r="Z3" s="22">
        <v>22</v>
      </c>
    </row>
    <row r="4" spans="1:26" ht="15" customHeight="1" thickBot="1" x14ac:dyDescent="0.3">
      <c r="B4" s="72" t="str" cm="1">
        <f t="array" ref="B4">_xlfn.XLOOKUP(TRUE,_xlfn.ANCHORARRAY($D$12)&lt;&gt;"",_xlfn.ANCHORARRAY($D$12),"",0,-1)</f>
        <v/>
      </c>
      <c r="C4" s="73"/>
      <c r="E4" s="14" t="s">
        <v>2</v>
      </c>
      <c r="F4" s="4">
        <v>31</v>
      </c>
      <c r="G4" s="4">
        <v>32</v>
      </c>
      <c r="H4" s="4">
        <v>33</v>
      </c>
      <c r="I4" s="4">
        <v>34</v>
      </c>
      <c r="J4" s="4">
        <v>35</v>
      </c>
      <c r="K4" s="4">
        <v>36</v>
      </c>
      <c r="L4" s="4">
        <v>37</v>
      </c>
      <c r="M4" s="4">
        <v>38</v>
      </c>
      <c r="N4" s="4">
        <v>39</v>
      </c>
      <c r="O4" s="4">
        <v>40</v>
      </c>
      <c r="P4" s="4">
        <v>41</v>
      </c>
      <c r="Q4" s="4">
        <v>42</v>
      </c>
      <c r="R4" s="4">
        <v>43</v>
      </c>
      <c r="S4" s="4">
        <v>44</v>
      </c>
      <c r="T4" s="4">
        <v>45</v>
      </c>
      <c r="V4" s="22">
        <v>3</v>
      </c>
      <c r="W4" s="22">
        <v>8</v>
      </c>
      <c r="X4" s="22">
        <v>13</v>
      </c>
      <c r="Y4" s="22">
        <v>18</v>
      </c>
      <c r="Z4" s="22">
        <v>23</v>
      </c>
    </row>
    <row r="5" spans="1:26" ht="15" customHeight="1" thickBot="1" x14ac:dyDescent="0.3">
      <c r="B5" s="72"/>
      <c r="C5" s="73"/>
      <c r="E5" s="15" t="s">
        <v>3</v>
      </c>
      <c r="F5" s="6">
        <v>46</v>
      </c>
      <c r="G5" s="6">
        <v>47</v>
      </c>
      <c r="H5" s="6">
        <v>48</v>
      </c>
      <c r="I5" s="6">
        <v>49</v>
      </c>
      <c r="J5" s="6">
        <v>50</v>
      </c>
      <c r="K5" s="6">
        <v>51</v>
      </c>
      <c r="L5" s="6">
        <v>52</v>
      </c>
      <c r="M5" s="6">
        <v>53</v>
      </c>
      <c r="N5" s="6">
        <v>54</v>
      </c>
      <c r="O5" s="6">
        <v>55</v>
      </c>
      <c r="P5" s="6">
        <v>56</v>
      </c>
      <c r="Q5" s="6">
        <v>57</v>
      </c>
      <c r="R5" s="6">
        <v>58</v>
      </c>
      <c r="S5" s="6">
        <v>59</v>
      </c>
      <c r="T5" s="6">
        <v>60</v>
      </c>
      <c r="V5" s="22">
        <v>4</v>
      </c>
      <c r="W5" s="22">
        <v>9</v>
      </c>
      <c r="X5" s="22">
        <v>14</v>
      </c>
      <c r="Y5" s="22">
        <v>19</v>
      </c>
      <c r="Z5" s="22">
        <v>24</v>
      </c>
    </row>
    <row r="6" spans="1:26" ht="15" customHeight="1" thickBot="1" x14ac:dyDescent="0.3">
      <c r="B6" s="72"/>
      <c r="C6" s="73"/>
      <c r="E6" s="16" t="s">
        <v>4</v>
      </c>
      <c r="F6" s="7">
        <v>61</v>
      </c>
      <c r="G6" s="7">
        <v>62</v>
      </c>
      <c r="H6" s="7">
        <v>63</v>
      </c>
      <c r="I6" s="7">
        <v>64</v>
      </c>
      <c r="J6" s="7">
        <v>65</v>
      </c>
      <c r="K6" s="7">
        <v>66</v>
      </c>
      <c r="L6" s="7">
        <v>67</v>
      </c>
      <c r="M6" s="7">
        <v>68</v>
      </c>
      <c r="N6" s="7">
        <v>69</v>
      </c>
      <c r="O6" s="7">
        <v>70</v>
      </c>
      <c r="P6" s="7">
        <v>71</v>
      </c>
      <c r="Q6" s="7">
        <v>72</v>
      </c>
      <c r="R6" s="7">
        <v>73</v>
      </c>
      <c r="S6" s="7">
        <v>74</v>
      </c>
      <c r="T6" s="7">
        <v>75</v>
      </c>
      <c r="V6" s="22">
        <v>5</v>
      </c>
      <c r="W6" s="22">
        <v>10</v>
      </c>
      <c r="X6" s="22">
        <v>15</v>
      </c>
      <c r="Y6" s="22">
        <v>20</v>
      </c>
      <c r="Z6" s="22">
        <v>25</v>
      </c>
    </row>
    <row r="7" spans="1:26" ht="15" customHeight="1" x14ac:dyDescent="0.25">
      <c r="V7" s="78" cm="1">
        <f t="array" ref="V7">_xlfn.XLOOKUP($T$9,$V$12:$V36,$Y$12:$Y36,$Y$12,0,1)</f>
        <v>0</v>
      </c>
      <c r="W7" s="79"/>
      <c r="X7" s="79"/>
      <c r="Y7" s="79"/>
      <c r="Z7" s="80"/>
    </row>
    <row r="8" spans="1:26" ht="15" customHeight="1" x14ac:dyDescent="0.25">
      <c r="B8" s="74" t="s">
        <v>7</v>
      </c>
      <c r="C8" s="74"/>
      <c r="E8" s="24">
        <f>COUNTA(_xlfn.ANCHORARRAY($D$12))-($D$12="")</f>
        <v>0</v>
      </c>
      <c r="F8" s="56" t="s">
        <v>6</v>
      </c>
      <c r="G8" s="56"/>
      <c r="H8" s="56"/>
      <c r="I8" s="56"/>
      <c r="J8" s="56"/>
      <c r="P8" s="75" t="s">
        <v>44</v>
      </c>
      <c r="Q8" s="75"/>
      <c r="R8" s="75"/>
      <c r="S8" s="75"/>
      <c r="T8" s="75"/>
      <c r="V8" s="76" t="s">
        <v>21</v>
      </c>
      <c r="W8" s="76"/>
      <c r="X8" s="76"/>
      <c r="Y8" s="76"/>
      <c r="Z8" s="76"/>
    </row>
    <row r="9" spans="1:26" ht="15" customHeight="1" x14ac:dyDescent="0.25">
      <c r="A9" s="19"/>
      <c r="B9" s="11" t="str" cm="1">
        <f t="array" ref="B9">IF($E$8&lt;=1,"",INDEX(_xlfn.ANCHORARRAY($D$12),$E$8-1))</f>
        <v/>
      </c>
      <c r="C9" s="11" t="str" cm="1">
        <f t="array" ref="C9">IF($E$8&lt;=2,"",INDEX(_xlfn.ANCHORARRAY($D$12),$E$8-2))</f>
        <v/>
      </c>
      <c r="E9" s="24">
        <f>75-$E$8</f>
        <v>75</v>
      </c>
      <c r="F9" s="56" t="s">
        <v>5</v>
      </c>
      <c r="G9" s="56"/>
      <c r="H9" s="56"/>
      <c r="I9" s="56"/>
      <c r="J9" s="56"/>
      <c r="P9" s="77" t="s">
        <v>54</v>
      </c>
      <c r="Q9" s="77"/>
      <c r="R9" s="77"/>
      <c r="S9" s="77"/>
      <c r="T9" s="17"/>
      <c r="V9" s="76" t="str" cm="1">
        <f t="array" ref="V9">_xlfn.XLOOKUP($T$9,$V$12:$V36,$W$12:$W36,$W$12,0,1)</f>
        <v>Regular Bingo</v>
      </c>
      <c r="W9" s="76"/>
      <c r="X9" s="76"/>
      <c r="Y9" s="76"/>
      <c r="Z9" s="76"/>
    </row>
    <row r="10" spans="1:26" ht="15" customHeight="1" x14ac:dyDescent="0.25">
      <c r="A10" s="19"/>
      <c r="B10" s="11" t="str" cm="1">
        <f t="array" ref="B10">IF($E$8&lt;=3,"",INDEX(_xlfn.ANCHORARRAY($D$12),$E$8-3))</f>
        <v/>
      </c>
      <c r="C10" s="11" t="str" cm="1">
        <f t="array" ref="C10">IF($E$8&lt;=4,"",INDEX(_xlfn.ANCHORARRAY($D$12),$E$8-4))</f>
        <v/>
      </c>
    </row>
    <row r="12" spans="1:26" ht="15" customHeight="1" x14ac:dyDescent="0.25">
      <c r="A12" s="10" t="str" cm="1">
        <f t="array" ref="A12">IF(ISNUMBER($B12),_xlfn.IFS($B12&lt;=0,"!!", $B12&lt;=15,"B", $B12&lt;=30,"I", $B12&lt;=45,"N", $B12&lt;=60,"G", $B12&lt;=75,"O", TRUE,"!!"), "")</f>
        <v/>
      </c>
      <c r="B12" s="23"/>
      <c r="C12" s="9" t="str" cm="1">
        <f t="array" ref="C12:C100">IF(_xlfn.BITAND($A12:$A100&lt;&gt;"",$A12:$A100&lt;&gt;"!!"),$A12:$A100&amp;"-"&amp;$B12:$B100,"")</f>
        <v/>
      </c>
      <c r="D12" s="21" t="str" cm="1">
        <f t="array" ref="D12">_xlfn.UNIQUE(_xlfn._xlws.FILTER(_xlfn.ANCHORARRAY($C$12),_xlfn.ANCHORARRAY($C$12)&lt;&gt;"",""))</f>
        <v/>
      </c>
      <c r="V12" s="25"/>
      <c r="W12" s="81" t="s">
        <v>12</v>
      </c>
      <c r="X12" s="82"/>
      <c r="Y12" s="68">
        <v>0</v>
      </c>
      <c r="Z12" s="69"/>
    </row>
    <row r="13" spans="1:26" ht="15" customHeight="1" x14ac:dyDescent="0.25">
      <c r="A13" s="10" t="str" cm="1">
        <f t="array" ref="A13">IF(ISNUMBER($B13),_xlfn.IFS($B13&lt;=0,"!!", $B13&lt;=15,"B", $B13&lt;=30,"I", $B13&lt;=45,"N", $B13&lt;=60,"G", $B13&lt;=75,"O", TRUE,"!!"), "")</f>
        <v/>
      </c>
      <c r="B13" s="23"/>
      <c r="C13" s="9" t="str">
        <v/>
      </c>
      <c r="V13" s="25" t="s">
        <v>9</v>
      </c>
      <c r="W13" s="81" t="s">
        <v>13</v>
      </c>
      <c r="X13" s="82"/>
      <c r="Y13" s="68" cm="1">
        <f t="array" ref="Y13">SUM(POWER(2,{1,2,3,4,5,8,13,18,21,22,23,24,25}))</f>
        <v>65282366</v>
      </c>
      <c r="Z13" s="69"/>
    </row>
    <row r="14" spans="1:26" ht="15" customHeight="1" x14ac:dyDescent="0.25">
      <c r="A14" s="10" t="str" cm="1">
        <f t="array" ref="A14">IF(ISNUMBER($B14),_xlfn.IFS($B14&lt;=0,"!!", $B14&lt;=15,"B", $B14&lt;=30,"I", $B14&lt;=45,"N", $B14&lt;=60,"G", $B14&lt;=75,"O", TRUE,"!!"), "")</f>
        <v/>
      </c>
      <c r="B14" s="23"/>
      <c r="C14" s="9" t="str">
        <v/>
      </c>
      <c r="V14" s="25" t="s">
        <v>1</v>
      </c>
      <c r="W14" s="81" t="s">
        <v>14</v>
      </c>
      <c r="X14" s="82"/>
      <c r="Y14" s="68" cm="1">
        <f t="array" ref="Y14">SUM(POWER(2,{1,5,6,10,11,12,13,14,15,16,20,21,25}))</f>
        <v>36830306</v>
      </c>
      <c r="Z14" s="69"/>
    </row>
    <row r="15" spans="1:26" ht="15" customHeight="1" x14ac:dyDescent="0.25">
      <c r="A15" s="10" t="str" cm="1">
        <f t="array" ref="A15">IF(ISNUMBER($B15),_xlfn.IFS($B15&lt;=0,"!!", $B15&lt;=15,"B", $B15&lt;=30,"I", $B15&lt;=45,"N", $B15&lt;=60,"G", $B15&lt;=75,"O", TRUE,"!!"), "")</f>
        <v/>
      </c>
      <c r="B15" s="23"/>
      <c r="C15" s="9" t="str">
        <v/>
      </c>
      <c r="V15" s="25" t="s">
        <v>10</v>
      </c>
      <c r="W15" s="81" t="s">
        <v>15</v>
      </c>
      <c r="X15" s="82"/>
      <c r="Y15" s="68">
        <f>_xlfn.BITOR($Y$25,$Y$32)</f>
        <v>2226242</v>
      </c>
      <c r="Z15" s="69"/>
    </row>
    <row r="16" spans="1:26" ht="15" customHeight="1" x14ac:dyDescent="0.25">
      <c r="A16" s="10" t="str" cm="1">
        <f t="array" ref="A16">IF(ISNUMBER($B16),_xlfn.IFS($B16&lt;=0,"!!", $B16&lt;=15,"B", $B16&lt;=30,"I", $B16&lt;=45,"N", $B16&lt;=60,"G", $B16&lt;=75,"O", TRUE,"!!"), "")</f>
        <v/>
      </c>
      <c r="B16" s="23"/>
      <c r="C16" s="9" t="str">
        <v/>
      </c>
      <c r="V16" s="25" t="s">
        <v>11</v>
      </c>
      <c r="W16" s="81" t="s">
        <v>16</v>
      </c>
      <c r="X16" s="82"/>
      <c r="Y16" s="68">
        <f>_xlfn.BITOR($Y$35,$Y$36)</f>
        <v>36315810</v>
      </c>
      <c r="Z16" s="69"/>
    </row>
    <row r="17" spans="1:26" ht="15" customHeight="1" x14ac:dyDescent="0.25">
      <c r="A17" s="10" t="str" cm="1">
        <f t="array" ref="A17">IF(ISNUMBER($B17),_xlfn.IFS($B17&lt;=0,"!!", $B17&lt;=15,"B", $B17&lt;=30,"I", $B17&lt;=45,"N", $B17&lt;=60,"G", $B17&lt;=75,"O", TRUE,"!!"), "")</f>
        <v/>
      </c>
      <c r="B17" s="23"/>
      <c r="C17" s="9" t="str">
        <v/>
      </c>
      <c r="V17" s="25" t="s">
        <v>17</v>
      </c>
      <c r="W17" s="81" t="s">
        <v>19</v>
      </c>
      <c r="X17" s="82"/>
      <c r="Y17" s="68" cm="1">
        <f t="array" ref="Y17">SUM(POWER(2,{7,8,9,12,14,17,18,19}))</f>
        <v>938880</v>
      </c>
      <c r="Z17" s="69"/>
    </row>
    <row r="18" spans="1:26" ht="15" customHeight="1" x14ac:dyDescent="0.25">
      <c r="A18" s="10" t="str" cm="1">
        <f t="array" ref="A18">IF(ISNUMBER($B18),_xlfn.IFS($B18&lt;=0,"!!", $B18&lt;=15,"B", $B18&lt;=30,"I", $B18&lt;=45,"N", $B18&lt;=60,"G", $B18&lt;=75,"O", TRUE,"!!"), "")</f>
        <v/>
      </c>
      <c r="B18" s="23"/>
      <c r="C18" s="9" t="str">
        <v/>
      </c>
      <c r="V18" s="25" t="s">
        <v>18</v>
      </c>
      <c r="W18" s="81" t="s">
        <v>20</v>
      </c>
      <c r="X18" s="82"/>
      <c r="Y18" s="68" cm="1">
        <f t="array" ref="Y18">SUM(POWER(2,{1,2,3,4,5,6,10,11,15,16,20,21,22,23,24,25}))</f>
        <v>66161790</v>
      </c>
      <c r="Z18" s="69"/>
    </row>
    <row r="19" spans="1:26" ht="15" customHeight="1" x14ac:dyDescent="0.25">
      <c r="A19" s="10" t="str" cm="1">
        <f t="array" ref="A19">IF(ISNUMBER($B19),_xlfn.IFS($B19&lt;=0,"!!", $B19&lt;=15,"B", $B19&lt;=30,"I", $B19&lt;=45,"N", $B19&lt;=60,"G", $B19&lt;=75,"O", TRUE,"!!"), "")</f>
        <v/>
      </c>
      <c r="B19" s="23"/>
      <c r="C19" s="9" t="str">
        <v/>
      </c>
      <c r="V19" s="25" t="s">
        <v>42</v>
      </c>
      <c r="W19" s="81" t="s">
        <v>41</v>
      </c>
      <c r="X19" s="82"/>
      <c r="Y19" s="68">
        <f>POWER(2,26)-2</f>
        <v>67108862</v>
      </c>
      <c r="Z19" s="69"/>
    </row>
    <row r="20" spans="1:26" ht="15" customHeight="1" x14ac:dyDescent="0.25">
      <c r="A20" s="10" t="str" cm="1">
        <f t="array" ref="A20">IF(ISNUMBER($B20),_xlfn.IFS($B20&lt;=0,"!!", $B20&lt;=15,"B", $B20&lt;=30,"I", $B20&lt;=45,"N", $B20&lt;=60,"G", $B20&lt;=75,"O", TRUE,"!!"), "")</f>
        <v/>
      </c>
      <c r="B20" s="23"/>
      <c r="C20" s="9" t="str">
        <v/>
      </c>
      <c r="V20" s="25" t="s">
        <v>45</v>
      </c>
      <c r="W20" s="81" t="s">
        <v>47</v>
      </c>
      <c r="X20" s="82"/>
      <c r="Y20" s="68" cm="1">
        <f t="array" ref="Y20">SUM(POWER(2,{1,3,5,6,8,10,11,13,15,16,18,20,21,23,25}))</f>
        <v>45460842</v>
      </c>
      <c r="Z20" s="69"/>
    </row>
    <row r="21" spans="1:26" ht="15" customHeight="1" x14ac:dyDescent="0.25">
      <c r="A21" s="10" t="str" cm="1">
        <f t="array" ref="A21">IF(ISNUMBER($B21),_xlfn.IFS($B21&lt;=0,"!!", $B21&lt;=15,"B", $B21&lt;=30,"I", $B21&lt;=45,"N", $B21&lt;=60,"G", $B21&lt;=75,"O", TRUE,"!!"), "")</f>
        <v/>
      </c>
      <c r="B21" s="23"/>
      <c r="C21" s="9" t="str">
        <v/>
      </c>
      <c r="V21" s="25" t="s">
        <v>46</v>
      </c>
      <c r="W21" s="81" t="s">
        <v>49</v>
      </c>
      <c r="X21" s="82"/>
      <c r="Y21" s="68" cm="1">
        <f t="array" ref="Y21">SUM(POWER(2,{1,2,3,4,5,11,12,13,14,15,21,22,23,24,25}))</f>
        <v>65075262</v>
      </c>
      <c r="Z21" s="69"/>
    </row>
    <row r="22" spans="1:26" ht="15" customHeight="1" x14ac:dyDescent="0.25">
      <c r="A22" s="10" t="str" cm="1">
        <f t="array" ref="A22">IF(ISNUMBER($B22),_xlfn.IFS($B22&lt;=0,"!!", $B22&lt;=15,"B", $B22&lt;=30,"I", $B22&lt;=45,"N", $B22&lt;=60,"G", $B22&lt;=75,"O", TRUE,"!!"), "")</f>
        <v/>
      </c>
      <c r="B22" s="23"/>
      <c r="C22" s="9" t="str">
        <v/>
      </c>
      <c r="V22" s="25" t="s">
        <v>43</v>
      </c>
      <c r="W22" s="81" t="s">
        <v>48</v>
      </c>
      <c r="X22" s="82"/>
      <c r="Y22" s="68">
        <f>_xlfn.BITOR($Y$26,$Y$28)</f>
        <v>21648020</v>
      </c>
      <c r="Z22" s="69"/>
    </row>
    <row r="23" spans="1:26" ht="15" customHeight="1" x14ac:dyDescent="0.25">
      <c r="A23" s="10" t="str" cm="1">
        <f t="array" ref="A23">IF(ISNUMBER($B23),_xlfn.IFS($B23&lt;=0,"!!", $B23&lt;=15,"B", $B23&lt;=30,"I", $B23&lt;=45,"N", $B23&lt;=60,"G", $B23&lt;=75,"O", TRUE,"!!"), "")</f>
        <v/>
      </c>
      <c r="B23" s="23"/>
      <c r="C23" s="9" t="str">
        <v/>
      </c>
      <c r="V23" s="25" t="s">
        <v>51</v>
      </c>
      <c r="W23" s="81" t="s">
        <v>50</v>
      </c>
      <c r="X23" s="82"/>
      <c r="Y23" s="68">
        <f>_xlfn.BITOR($Y$31,$Y$33)</f>
        <v>2033600</v>
      </c>
      <c r="Z23" s="69"/>
    </row>
    <row r="24" spans="1:26" ht="15" customHeight="1" x14ac:dyDescent="0.25">
      <c r="A24" s="10" t="str" cm="1">
        <f t="array" ref="A24">IF(ISNUMBER($B24),_xlfn.IFS($B24&lt;=0,"!!", $B24&lt;=15,"B", $B24&lt;=30,"I", $B24&lt;=45,"N", $B24&lt;=60,"G", $B24&lt;=75,"O", TRUE,"!!"), "")</f>
        <v/>
      </c>
      <c r="B24" s="23"/>
      <c r="C24" s="9" t="str">
        <v/>
      </c>
      <c r="V24" s="25" t="s">
        <v>52</v>
      </c>
      <c r="W24" s="81" t="s">
        <v>53</v>
      </c>
      <c r="X24" s="82"/>
      <c r="Y24" s="68">
        <f>_xlfn.BITOR($Y$27,$Y$32)</f>
        <v>8714504</v>
      </c>
      <c r="Z24" s="69"/>
    </row>
    <row r="25" spans="1:26" ht="15" customHeight="1" x14ac:dyDescent="0.25">
      <c r="A25" s="10" t="str" cm="1">
        <f t="array" ref="A25">IF(ISNUMBER($B25),_xlfn.IFS($B25&lt;=0,"!!", $B25&lt;=15,"B", $B25&lt;=30,"I", $B25&lt;=45,"N", $B25&lt;=60,"G", $B25&lt;=75,"O", TRUE,"!!"), "")</f>
        <v/>
      </c>
      <c r="B25" s="23"/>
      <c r="C25" s="9" t="str">
        <v/>
      </c>
      <c r="V25" s="25">
        <v>1</v>
      </c>
      <c r="W25" s="81" t="s">
        <v>29</v>
      </c>
      <c r="X25" s="82"/>
      <c r="Y25" s="68" cm="1">
        <f t="array" ref="Y25">SUM(POWER(2,{1,6,11,16,21}))</f>
        <v>2164802</v>
      </c>
      <c r="Z25" s="69"/>
    </row>
    <row r="26" spans="1:26" ht="15" customHeight="1" x14ac:dyDescent="0.25">
      <c r="A26" s="10" t="str" cm="1">
        <f t="array" ref="A26">IF(ISNUMBER($B26),_xlfn.IFS($B26&lt;=0,"!!", $B26&lt;=15,"B", $B26&lt;=30,"I", $B26&lt;=45,"N", $B26&lt;=60,"G", $B26&lt;=75,"O", TRUE,"!!"), "")</f>
        <v/>
      </c>
      <c r="B26" s="23"/>
      <c r="C26" s="9" t="str">
        <v/>
      </c>
      <c r="V26" s="25">
        <v>2</v>
      </c>
      <c r="W26" s="81" t="s">
        <v>30</v>
      </c>
      <c r="X26" s="82"/>
      <c r="Y26" s="68">
        <f>_xlfn.BITLSHIFT($Y25,1)</f>
        <v>4329604</v>
      </c>
      <c r="Z26" s="69"/>
    </row>
    <row r="27" spans="1:26" ht="15" customHeight="1" x14ac:dyDescent="0.25">
      <c r="A27" s="10" t="str" cm="1">
        <f t="array" ref="A27">IF(ISNUMBER($B27),_xlfn.IFS($B27&lt;=0,"!!", $B27&lt;=15,"B", $B27&lt;=30,"I", $B27&lt;=45,"N", $B27&lt;=60,"G", $B27&lt;=75,"O", TRUE,"!!"), "")</f>
        <v/>
      </c>
      <c r="B27" s="23"/>
      <c r="C27" s="9" t="str">
        <v/>
      </c>
      <c r="V27" s="25">
        <v>3</v>
      </c>
      <c r="W27" s="81" t="s">
        <v>31</v>
      </c>
      <c r="X27" s="82"/>
      <c r="Y27" s="68">
        <f>_xlfn.BITLSHIFT($Y26,1)</f>
        <v>8659208</v>
      </c>
      <c r="Z27" s="69"/>
    </row>
    <row r="28" spans="1:26" ht="15" customHeight="1" x14ac:dyDescent="0.25">
      <c r="A28" s="10" t="str" cm="1">
        <f t="array" ref="A28">IF(ISNUMBER($B28),_xlfn.IFS($B28&lt;=0,"!!", $B28&lt;=15,"B", $B28&lt;=30,"I", $B28&lt;=45,"N", $B28&lt;=60,"G", $B28&lt;=75,"O", TRUE,"!!"), "")</f>
        <v/>
      </c>
      <c r="B28" s="23"/>
      <c r="C28" s="9" t="str">
        <v/>
      </c>
      <c r="V28" s="25">
        <v>4</v>
      </c>
      <c r="W28" s="81" t="s">
        <v>32</v>
      </c>
      <c r="X28" s="82"/>
      <c r="Y28" s="68">
        <f>_xlfn.BITLSHIFT($Y27,1)</f>
        <v>17318416</v>
      </c>
      <c r="Z28" s="69"/>
    </row>
    <row r="29" spans="1:26" ht="15" customHeight="1" x14ac:dyDescent="0.25">
      <c r="A29" s="10" t="str" cm="1">
        <f t="array" ref="A29">IF(ISNUMBER($B29),_xlfn.IFS($B29&lt;=0,"!!", $B29&lt;=15,"B", $B29&lt;=30,"I", $B29&lt;=45,"N", $B29&lt;=60,"G", $B29&lt;=75,"O", TRUE,"!!"), "")</f>
        <v/>
      </c>
      <c r="B29" s="23"/>
      <c r="C29" s="9" t="str">
        <v/>
      </c>
      <c r="V29" s="25">
        <v>5</v>
      </c>
      <c r="W29" s="81" t="s">
        <v>33</v>
      </c>
      <c r="X29" s="82"/>
      <c r="Y29" s="68">
        <f>_xlfn.BITLSHIFT($Y28,1)</f>
        <v>34636832</v>
      </c>
      <c r="Z29" s="69"/>
    </row>
    <row r="30" spans="1:26" ht="15" customHeight="1" x14ac:dyDescent="0.25">
      <c r="A30" s="10" t="str" cm="1">
        <f t="array" ref="A30">IF(ISNUMBER($B30),_xlfn.IFS($B30&lt;=0,"!!", $B30&lt;=15,"B", $B30&lt;=30,"I", $B30&lt;=45,"N", $B30&lt;=60,"G", $B30&lt;=75,"O", TRUE,"!!"), "")</f>
        <v/>
      </c>
      <c r="B30" s="23"/>
      <c r="C30" s="9" t="str">
        <v/>
      </c>
      <c r="V30" s="25" t="s">
        <v>22</v>
      </c>
      <c r="W30" s="81" t="s">
        <v>34</v>
      </c>
      <c r="X30" s="82"/>
      <c r="Y30" s="68" cm="1">
        <f t="array" ref="Y30">SUM(POWER(2,{1,2,3,4,5}))</f>
        <v>62</v>
      </c>
      <c r="Z30" s="69"/>
    </row>
    <row r="31" spans="1:26" ht="15" customHeight="1" x14ac:dyDescent="0.25">
      <c r="A31" s="10" t="str" cm="1">
        <f t="array" ref="A31">IF(ISNUMBER($B31),_xlfn.IFS($B31&lt;=0,"!!", $B31&lt;=15,"B", $B31&lt;=30,"I", $B31&lt;=45,"N", $B31&lt;=60,"G", $B31&lt;=75,"O", TRUE,"!!"), "")</f>
        <v/>
      </c>
      <c r="B31" s="23"/>
      <c r="C31" s="9" t="str">
        <v/>
      </c>
      <c r="V31" s="25" t="s">
        <v>24</v>
      </c>
      <c r="W31" s="81" t="s">
        <v>35</v>
      </c>
      <c r="X31" s="82"/>
      <c r="Y31" s="68">
        <f>_xlfn.BITLSHIFT($Y30,5)</f>
        <v>1984</v>
      </c>
      <c r="Z31" s="69"/>
    </row>
    <row r="32" spans="1:26" ht="15" customHeight="1" x14ac:dyDescent="0.25">
      <c r="A32" s="10" t="str" cm="1">
        <f t="array" ref="A32">IF(ISNUMBER($B32),_xlfn.IFS($B32&lt;=0,"!!", $B32&lt;=15,"B", $B32&lt;=30,"I", $B32&lt;=45,"N", $B32&lt;=60,"G", $B32&lt;=75,"O", TRUE,"!!"), "")</f>
        <v/>
      </c>
      <c r="B32" s="23"/>
      <c r="C32" s="9" t="str">
        <v/>
      </c>
      <c r="V32" s="25" t="s">
        <v>23</v>
      </c>
      <c r="W32" s="81" t="s">
        <v>36</v>
      </c>
      <c r="X32" s="82"/>
      <c r="Y32" s="68">
        <f>_xlfn.BITLSHIFT($Y31,5)</f>
        <v>63488</v>
      </c>
      <c r="Z32" s="69"/>
    </row>
    <row r="33" spans="1:26" ht="15" customHeight="1" x14ac:dyDescent="0.25">
      <c r="A33" s="10" t="str" cm="1">
        <f t="array" ref="A33">IF(ISNUMBER($B33),_xlfn.IFS($B33&lt;=0,"!!", $B33&lt;=15,"B", $B33&lt;=30,"I", $B33&lt;=45,"N", $B33&lt;=60,"G", $B33&lt;=75,"O", TRUE,"!!"), "")</f>
        <v/>
      </c>
      <c r="B33" s="23"/>
      <c r="C33" s="9" t="str">
        <v/>
      </c>
      <c r="V33" s="25" t="s">
        <v>25</v>
      </c>
      <c r="W33" s="81" t="s">
        <v>37</v>
      </c>
      <c r="X33" s="82"/>
      <c r="Y33" s="68">
        <f>_xlfn.BITLSHIFT($Y32,5)</f>
        <v>2031616</v>
      </c>
      <c r="Z33" s="69"/>
    </row>
    <row r="34" spans="1:26" ht="15" customHeight="1" x14ac:dyDescent="0.25">
      <c r="A34" s="10" t="str" cm="1">
        <f t="array" ref="A34">IF(ISNUMBER($B34),_xlfn.IFS($B34&lt;=0,"!!", $B34&lt;=15,"B", $B34&lt;=30,"I", $B34&lt;=45,"N", $B34&lt;=60,"G", $B34&lt;=75,"O", TRUE,"!!"), "")</f>
        <v/>
      </c>
      <c r="B34" s="23"/>
      <c r="C34" s="9" t="str">
        <v/>
      </c>
      <c r="V34" s="25" t="s">
        <v>26</v>
      </c>
      <c r="W34" s="81" t="s">
        <v>38</v>
      </c>
      <c r="X34" s="82"/>
      <c r="Y34" s="68">
        <f>_xlfn.BITLSHIFT($Y33,5)</f>
        <v>65011712</v>
      </c>
      <c r="Z34" s="69"/>
    </row>
    <row r="35" spans="1:26" ht="15" customHeight="1" x14ac:dyDescent="0.25">
      <c r="A35" s="10" t="str" cm="1">
        <f t="array" ref="A35">IF(ISNUMBER($B35),_xlfn.IFS($B35&lt;=0,"!!", $B35&lt;=15,"B", $B35&lt;=30,"I", $B35&lt;=45,"N", $B35&lt;=60,"G", $B35&lt;=75,"O", TRUE,"!!"), "")</f>
        <v/>
      </c>
      <c r="B35" s="23"/>
      <c r="C35" s="9" t="str">
        <v/>
      </c>
      <c r="V35" s="25" t="s">
        <v>27</v>
      </c>
      <c r="W35" s="81" t="s">
        <v>39</v>
      </c>
      <c r="X35" s="82"/>
      <c r="Y35" s="68" cm="1">
        <f t="array" ref="Y35">SUM(POWER(2,{5,9,13,17,21}))</f>
        <v>2236960</v>
      </c>
      <c r="Z35" s="69"/>
    </row>
    <row r="36" spans="1:26" ht="15" customHeight="1" x14ac:dyDescent="0.25">
      <c r="A36" s="10" t="str" cm="1">
        <f t="array" ref="A36">IF(ISNUMBER($B36),_xlfn.IFS($B36&lt;=0,"!!", $B36&lt;=15,"B", $B36&lt;=30,"I", $B36&lt;=45,"N", $B36&lt;=60,"G", $B36&lt;=75,"O", TRUE,"!!"), "")</f>
        <v/>
      </c>
      <c r="B36" s="23"/>
      <c r="C36" s="9" t="str">
        <v/>
      </c>
      <c r="V36" s="25" t="s">
        <v>28</v>
      </c>
      <c r="W36" s="81" t="s">
        <v>40</v>
      </c>
      <c r="X36" s="82"/>
      <c r="Y36" s="68" cm="1">
        <f t="array" ref="Y36">SUM(POWER(2,{1,7,13,19,25}))</f>
        <v>34087042</v>
      </c>
      <c r="Z36" s="69"/>
    </row>
    <row r="37" spans="1:26" ht="15" customHeight="1" x14ac:dyDescent="0.25">
      <c r="A37" s="10" t="str" cm="1">
        <f t="array" ref="A37">IF(ISNUMBER($B37),_xlfn.IFS($B37&lt;=0,"!!", $B37&lt;=15,"B", $B37&lt;=30,"I", $B37&lt;=45,"N", $B37&lt;=60,"G", $B37&lt;=75,"O", TRUE,"!!"), "")</f>
        <v/>
      </c>
      <c r="B37" s="23"/>
      <c r="C37" s="9" t="str">
        <v/>
      </c>
    </row>
    <row r="38" spans="1:26" ht="15" customHeight="1" x14ac:dyDescent="0.25">
      <c r="A38" s="10" t="str" cm="1">
        <f t="array" ref="A38">IF(ISNUMBER($B38),_xlfn.IFS($B38&lt;=0,"!!", $B38&lt;=15,"B", $B38&lt;=30,"I", $B38&lt;=45,"N", $B38&lt;=60,"G", $B38&lt;=75,"O", TRUE,"!!"), "")</f>
        <v/>
      </c>
      <c r="B38" s="23"/>
      <c r="C38" s="9" t="str">
        <v/>
      </c>
    </row>
    <row r="39" spans="1:26" ht="15" customHeight="1" x14ac:dyDescent="0.25">
      <c r="A39" s="10" t="str" cm="1">
        <f t="array" ref="A39">IF(ISNUMBER($B39),_xlfn.IFS($B39&lt;=0,"!!", $B39&lt;=15,"B", $B39&lt;=30,"I", $B39&lt;=45,"N", $B39&lt;=60,"G", $B39&lt;=75,"O", TRUE,"!!"), "")</f>
        <v/>
      </c>
      <c r="B39" s="23"/>
      <c r="C39" s="9" t="str">
        <v/>
      </c>
    </row>
    <row r="40" spans="1:26" ht="15" customHeight="1" x14ac:dyDescent="0.25">
      <c r="A40" s="10" t="str" cm="1">
        <f t="array" ref="A40">IF(ISNUMBER($B40),_xlfn.IFS($B40&lt;=0,"!!", $B40&lt;=15,"B", $B40&lt;=30,"I", $B40&lt;=45,"N", $B40&lt;=60,"G", $B40&lt;=75,"O", TRUE,"!!"), "")</f>
        <v/>
      </c>
      <c r="B40" s="23"/>
      <c r="C40" s="9" t="str">
        <v/>
      </c>
    </row>
    <row r="41" spans="1:26" ht="15" customHeight="1" x14ac:dyDescent="0.25">
      <c r="A41" s="10" t="str" cm="1">
        <f t="array" ref="A41">IF(ISNUMBER($B41),_xlfn.IFS($B41&lt;=0,"!!", $B41&lt;=15,"B", $B41&lt;=30,"I", $B41&lt;=45,"N", $B41&lt;=60,"G", $B41&lt;=75,"O", TRUE,"!!"), "")</f>
        <v/>
      </c>
      <c r="B41" s="23"/>
      <c r="C41" s="9" t="str">
        <v/>
      </c>
    </row>
    <row r="42" spans="1:26" ht="15" customHeight="1" x14ac:dyDescent="0.25">
      <c r="A42" s="10" t="str" cm="1">
        <f t="array" ref="A42">IF(ISNUMBER($B42),_xlfn.IFS($B42&lt;=0,"!!", $B42&lt;=15,"B", $B42&lt;=30,"I", $B42&lt;=45,"N", $B42&lt;=60,"G", $B42&lt;=75,"O", TRUE,"!!"), "")</f>
        <v/>
      </c>
      <c r="B42" s="23"/>
      <c r="C42" s="9" t="str">
        <v/>
      </c>
    </row>
    <row r="43" spans="1:26" ht="15" customHeight="1" x14ac:dyDescent="0.25">
      <c r="A43" s="10" t="str" cm="1">
        <f t="array" ref="A43">IF(ISNUMBER($B43),_xlfn.IFS($B43&lt;=0,"!!", $B43&lt;=15,"B", $B43&lt;=30,"I", $B43&lt;=45,"N", $B43&lt;=60,"G", $B43&lt;=75,"O", TRUE,"!!"), "")</f>
        <v/>
      </c>
      <c r="B43" s="23"/>
      <c r="C43" s="9" t="str">
        <v/>
      </c>
    </row>
    <row r="44" spans="1:26" ht="15" customHeight="1" x14ac:dyDescent="0.25">
      <c r="A44" s="10" t="str" cm="1">
        <f t="array" ref="A44">IF(ISNUMBER($B44),_xlfn.IFS($B44&lt;=0,"!!", $B44&lt;=15,"B", $B44&lt;=30,"I", $B44&lt;=45,"N", $B44&lt;=60,"G", $B44&lt;=75,"O", TRUE,"!!"), "")</f>
        <v/>
      </c>
      <c r="B44" s="23"/>
      <c r="C44" s="9" t="str">
        <v/>
      </c>
    </row>
    <row r="45" spans="1:26" ht="15" customHeight="1" x14ac:dyDescent="0.25">
      <c r="A45" s="10" t="str" cm="1">
        <f t="array" ref="A45">IF(ISNUMBER($B45),_xlfn.IFS($B45&lt;=0,"!!", $B45&lt;=15,"B", $B45&lt;=30,"I", $B45&lt;=45,"N", $B45&lt;=60,"G", $B45&lt;=75,"O", TRUE,"!!"), "")</f>
        <v/>
      </c>
      <c r="B45" s="23"/>
      <c r="C45" s="9" t="str">
        <v/>
      </c>
    </row>
    <row r="46" spans="1:26" ht="15" customHeight="1" x14ac:dyDescent="0.25">
      <c r="A46" s="10" t="str" cm="1">
        <f t="array" ref="A46">IF(ISNUMBER($B46),_xlfn.IFS($B46&lt;=0,"!!", $B46&lt;=15,"B", $B46&lt;=30,"I", $B46&lt;=45,"N", $B46&lt;=60,"G", $B46&lt;=75,"O", TRUE,"!!"), "")</f>
        <v/>
      </c>
      <c r="B46" s="23"/>
      <c r="C46" s="9" t="str">
        <v/>
      </c>
    </row>
    <row r="47" spans="1:26" ht="15" customHeight="1" x14ac:dyDescent="0.25">
      <c r="A47" s="10" t="str" cm="1">
        <f t="array" ref="A47">IF(ISNUMBER($B47),_xlfn.IFS($B47&lt;=0,"!!", $B47&lt;=15,"B", $B47&lt;=30,"I", $B47&lt;=45,"N", $B47&lt;=60,"G", $B47&lt;=75,"O", TRUE,"!!"), "")</f>
        <v/>
      </c>
      <c r="B47" s="23"/>
      <c r="C47" s="9" t="str">
        <v/>
      </c>
    </row>
    <row r="48" spans="1:26" ht="15" customHeight="1" x14ac:dyDescent="0.25">
      <c r="A48" s="10" t="str" cm="1">
        <f t="array" ref="A48">IF(ISNUMBER($B48),_xlfn.IFS($B48&lt;=0,"!!", $B48&lt;=15,"B", $B48&lt;=30,"I", $B48&lt;=45,"N", $B48&lt;=60,"G", $B48&lt;=75,"O", TRUE,"!!"), "")</f>
        <v/>
      </c>
      <c r="B48" s="23"/>
      <c r="C48" s="9" t="str">
        <v/>
      </c>
    </row>
    <row r="49" spans="1:3" ht="15" customHeight="1" x14ac:dyDescent="0.25">
      <c r="A49" s="10" t="str" cm="1">
        <f t="array" ref="A49">IF(ISNUMBER($B49),_xlfn.IFS($B49&lt;=0,"!!", $B49&lt;=15,"B", $B49&lt;=30,"I", $B49&lt;=45,"N", $B49&lt;=60,"G", $B49&lt;=75,"O", TRUE,"!!"), "")</f>
        <v/>
      </c>
      <c r="B49" s="23"/>
      <c r="C49" s="9" t="str">
        <v/>
      </c>
    </row>
    <row r="50" spans="1:3" ht="15" customHeight="1" x14ac:dyDescent="0.25">
      <c r="A50" s="10" t="str" cm="1">
        <f t="array" ref="A50">IF(ISNUMBER($B50),_xlfn.IFS($B50&lt;=0,"!!", $B50&lt;=15,"B", $B50&lt;=30,"I", $B50&lt;=45,"N", $B50&lt;=60,"G", $B50&lt;=75,"O", TRUE,"!!"), "")</f>
        <v/>
      </c>
      <c r="B50" s="23"/>
      <c r="C50" s="9" t="str">
        <v/>
      </c>
    </row>
    <row r="51" spans="1:3" ht="15" customHeight="1" x14ac:dyDescent="0.25">
      <c r="A51" s="10" t="str" cm="1">
        <f t="array" ref="A51">IF(ISNUMBER($B51),_xlfn.IFS($B51&lt;=0,"!!", $B51&lt;=15,"B", $B51&lt;=30,"I", $B51&lt;=45,"N", $B51&lt;=60,"G", $B51&lt;=75,"O", TRUE,"!!"), "")</f>
        <v/>
      </c>
      <c r="B51" s="23"/>
      <c r="C51" s="9" t="str">
        <v/>
      </c>
    </row>
    <row r="52" spans="1:3" ht="15" customHeight="1" x14ac:dyDescent="0.25">
      <c r="A52" s="10" t="str" cm="1">
        <f t="array" ref="A52">IF(ISNUMBER($B52),_xlfn.IFS($B52&lt;=0,"!!", $B52&lt;=15,"B", $B52&lt;=30,"I", $B52&lt;=45,"N", $B52&lt;=60,"G", $B52&lt;=75,"O", TRUE,"!!"), "")</f>
        <v/>
      </c>
      <c r="B52" s="23"/>
      <c r="C52" s="9" t="str">
        <v/>
      </c>
    </row>
    <row r="53" spans="1:3" ht="15" customHeight="1" x14ac:dyDescent="0.25">
      <c r="A53" s="10" t="str" cm="1">
        <f t="array" ref="A53">IF(ISNUMBER($B53),_xlfn.IFS($B53&lt;=0,"!!", $B53&lt;=15,"B", $B53&lt;=30,"I", $B53&lt;=45,"N", $B53&lt;=60,"G", $B53&lt;=75,"O", TRUE,"!!"), "")</f>
        <v/>
      </c>
      <c r="B53" s="23"/>
      <c r="C53" s="9" t="str">
        <v/>
      </c>
    </row>
    <row r="54" spans="1:3" ht="15" customHeight="1" x14ac:dyDescent="0.25">
      <c r="A54" s="10" t="str" cm="1">
        <f t="array" ref="A54">IF(ISNUMBER($B54),_xlfn.IFS($B54&lt;=0,"!!", $B54&lt;=15,"B", $B54&lt;=30,"I", $B54&lt;=45,"N", $B54&lt;=60,"G", $B54&lt;=75,"O", TRUE,"!!"), "")</f>
        <v/>
      </c>
      <c r="B54" s="23"/>
      <c r="C54" s="9" t="str">
        <v/>
      </c>
    </row>
    <row r="55" spans="1:3" ht="15" customHeight="1" x14ac:dyDescent="0.25">
      <c r="A55" s="10" t="str" cm="1">
        <f t="array" ref="A55">IF(ISNUMBER($B55),_xlfn.IFS($B55&lt;=0,"!!", $B55&lt;=15,"B", $B55&lt;=30,"I", $B55&lt;=45,"N", $B55&lt;=60,"G", $B55&lt;=75,"O", TRUE,"!!"), "")</f>
        <v/>
      </c>
      <c r="B55" s="23"/>
      <c r="C55" s="9" t="str">
        <v/>
      </c>
    </row>
    <row r="56" spans="1:3" ht="15" customHeight="1" x14ac:dyDescent="0.25">
      <c r="A56" s="10" t="str" cm="1">
        <f t="array" ref="A56">IF(ISNUMBER($B56),_xlfn.IFS($B56&lt;=0,"!!", $B56&lt;=15,"B", $B56&lt;=30,"I", $B56&lt;=45,"N", $B56&lt;=60,"G", $B56&lt;=75,"O", TRUE,"!!"), "")</f>
        <v/>
      </c>
      <c r="B56" s="23"/>
      <c r="C56" s="9" t="str">
        <v/>
      </c>
    </row>
    <row r="57" spans="1:3" ht="15" customHeight="1" x14ac:dyDescent="0.25">
      <c r="A57" s="10" t="str" cm="1">
        <f t="array" ref="A57">IF(ISNUMBER($B57),_xlfn.IFS($B57&lt;=0,"!!", $B57&lt;=15,"B", $B57&lt;=30,"I", $B57&lt;=45,"N", $B57&lt;=60,"G", $B57&lt;=75,"O", TRUE,"!!"), "")</f>
        <v/>
      </c>
      <c r="B57" s="23"/>
      <c r="C57" s="9" t="str">
        <v/>
      </c>
    </row>
    <row r="58" spans="1:3" ht="15" customHeight="1" x14ac:dyDescent="0.25">
      <c r="A58" s="10" t="str" cm="1">
        <f t="array" ref="A58">IF(ISNUMBER($B58),_xlfn.IFS($B58&lt;=0,"!!", $B58&lt;=15,"B", $B58&lt;=30,"I", $B58&lt;=45,"N", $B58&lt;=60,"G", $B58&lt;=75,"O", TRUE,"!!"), "")</f>
        <v/>
      </c>
      <c r="B58" s="23"/>
      <c r="C58" s="9" t="str">
        <v/>
      </c>
    </row>
    <row r="59" spans="1:3" ht="15" customHeight="1" x14ac:dyDescent="0.25">
      <c r="A59" s="10" t="str" cm="1">
        <f t="array" ref="A59">IF(ISNUMBER($B59),_xlfn.IFS($B59&lt;=0,"!!", $B59&lt;=15,"B", $B59&lt;=30,"I", $B59&lt;=45,"N", $B59&lt;=60,"G", $B59&lt;=75,"O", TRUE,"!!"), "")</f>
        <v/>
      </c>
      <c r="B59" s="23"/>
      <c r="C59" s="9" t="str">
        <v/>
      </c>
    </row>
    <row r="60" spans="1:3" ht="15" customHeight="1" x14ac:dyDescent="0.25">
      <c r="A60" s="10" t="str" cm="1">
        <f t="array" ref="A60">IF(ISNUMBER($B60),_xlfn.IFS($B60&lt;=0,"!!", $B60&lt;=15,"B", $B60&lt;=30,"I", $B60&lt;=45,"N", $B60&lt;=60,"G", $B60&lt;=75,"O", TRUE,"!!"), "")</f>
        <v/>
      </c>
      <c r="B60" s="23"/>
      <c r="C60" s="9" t="str">
        <v/>
      </c>
    </row>
    <row r="61" spans="1:3" ht="15" customHeight="1" x14ac:dyDescent="0.25">
      <c r="A61" s="10" t="str" cm="1">
        <f t="array" ref="A61">IF(ISNUMBER($B61),_xlfn.IFS($B61&lt;=0,"!!", $B61&lt;=15,"B", $B61&lt;=30,"I", $B61&lt;=45,"N", $B61&lt;=60,"G", $B61&lt;=75,"O", TRUE,"!!"), "")</f>
        <v/>
      </c>
      <c r="B61" s="23"/>
      <c r="C61" s="9" t="str">
        <v/>
      </c>
    </row>
    <row r="62" spans="1:3" ht="15" customHeight="1" x14ac:dyDescent="0.25">
      <c r="A62" s="10" t="str" cm="1">
        <f t="array" ref="A62">IF(ISNUMBER($B62),_xlfn.IFS($B62&lt;=0,"!!", $B62&lt;=15,"B", $B62&lt;=30,"I", $B62&lt;=45,"N", $B62&lt;=60,"G", $B62&lt;=75,"O", TRUE,"!!"), "")</f>
        <v/>
      </c>
      <c r="B62" s="23"/>
      <c r="C62" s="9" t="str">
        <v/>
      </c>
    </row>
    <row r="63" spans="1:3" ht="15" customHeight="1" x14ac:dyDescent="0.25">
      <c r="A63" s="10" t="str" cm="1">
        <f t="array" ref="A63">IF(ISNUMBER($B63),_xlfn.IFS($B63&lt;=0,"!!", $B63&lt;=15,"B", $B63&lt;=30,"I", $B63&lt;=45,"N", $B63&lt;=60,"G", $B63&lt;=75,"O", TRUE,"!!"), "")</f>
        <v/>
      </c>
      <c r="B63" s="23"/>
      <c r="C63" s="9" t="str">
        <v/>
      </c>
    </row>
    <row r="64" spans="1:3" ht="15" customHeight="1" x14ac:dyDescent="0.25">
      <c r="A64" s="10" t="str" cm="1">
        <f t="array" ref="A64">IF(ISNUMBER($B64),_xlfn.IFS($B64&lt;=0,"!!", $B64&lt;=15,"B", $B64&lt;=30,"I", $B64&lt;=45,"N", $B64&lt;=60,"G", $B64&lt;=75,"O", TRUE,"!!"), "")</f>
        <v/>
      </c>
      <c r="B64" s="23"/>
      <c r="C64" s="9" t="str">
        <v/>
      </c>
    </row>
    <row r="65" spans="1:3" ht="15" customHeight="1" x14ac:dyDescent="0.25">
      <c r="A65" s="10" t="str" cm="1">
        <f t="array" ref="A65">IF(ISNUMBER($B65),_xlfn.IFS($B65&lt;=0,"!!", $B65&lt;=15,"B", $B65&lt;=30,"I", $B65&lt;=45,"N", $B65&lt;=60,"G", $B65&lt;=75,"O", TRUE,"!!"), "")</f>
        <v/>
      </c>
      <c r="B65" s="23"/>
      <c r="C65" s="9" t="str">
        <v/>
      </c>
    </row>
    <row r="66" spans="1:3" ht="15" customHeight="1" x14ac:dyDescent="0.25">
      <c r="A66" s="10" t="str" cm="1">
        <f t="array" ref="A66">IF(ISNUMBER($B66),_xlfn.IFS($B66&lt;=0,"!!", $B66&lt;=15,"B", $B66&lt;=30,"I", $B66&lt;=45,"N", $B66&lt;=60,"G", $B66&lt;=75,"O", TRUE,"!!"), "")</f>
        <v/>
      </c>
      <c r="B66" s="23"/>
      <c r="C66" s="9" t="str">
        <v/>
      </c>
    </row>
    <row r="67" spans="1:3" ht="15" customHeight="1" x14ac:dyDescent="0.25">
      <c r="A67" s="10" t="str" cm="1">
        <f t="array" ref="A67">IF(ISNUMBER($B67),_xlfn.IFS($B67&lt;=0,"!!", $B67&lt;=15,"B", $B67&lt;=30,"I", $B67&lt;=45,"N", $B67&lt;=60,"G", $B67&lt;=75,"O", TRUE,"!!"), "")</f>
        <v/>
      </c>
      <c r="B67" s="23"/>
      <c r="C67" s="9" t="str">
        <v/>
      </c>
    </row>
    <row r="68" spans="1:3" ht="15" customHeight="1" x14ac:dyDescent="0.25">
      <c r="A68" s="10" t="str" cm="1">
        <f t="array" ref="A68">IF(ISNUMBER($B68),_xlfn.IFS($B68&lt;=0,"!!", $B68&lt;=15,"B", $B68&lt;=30,"I", $B68&lt;=45,"N", $B68&lt;=60,"G", $B68&lt;=75,"O", TRUE,"!!"), "")</f>
        <v/>
      </c>
      <c r="B68" s="23"/>
      <c r="C68" s="9" t="str">
        <v/>
      </c>
    </row>
    <row r="69" spans="1:3" ht="15" customHeight="1" x14ac:dyDescent="0.25">
      <c r="A69" s="10" t="str" cm="1">
        <f t="array" ref="A69">IF(ISNUMBER($B69),_xlfn.IFS($B69&lt;=0,"!!", $B69&lt;=15,"B", $B69&lt;=30,"I", $B69&lt;=45,"N", $B69&lt;=60,"G", $B69&lt;=75,"O", TRUE,"!!"), "")</f>
        <v/>
      </c>
      <c r="B69" s="23"/>
      <c r="C69" s="9" t="str">
        <v/>
      </c>
    </row>
    <row r="70" spans="1:3" ht="15" customHeight="1" x14ac:dyDescent="0.25">
      <c r="A70" s="10" t="str" cm="1">
        <f t="array" ref="A70">IF(ISNUMBER($B70),_xlfn.IFS($B70&lt;=0,"!!", $B70&lt;=15,"B", $B70&lt;=30,"I", $B70&lt;=45,"N", $B70&lt;=60,"G", $B70&lt;=75,"O", TRUE,"!!"), "")</f>
        <v/>
      </c>
      <c r="B70" s="23"/>
      <c r="C70" s="9" t="str">
        <v/>
      </c>
    </row>
    <row r="71" spans="1:3" ht="15" customHeight="1" x14ac:dyDescent="0.25">
      <c r="A71" s="10" t="str" cm="1">
        <f t="array" ref="A71">IF(ISNUMBER($B71),_xlfn.IFS($B71&lt;=0,"!!", $B71&lt;=15,"B", $B71&lt;=30,"I", $B71&lt;=45,"N", $B71&lt;=60,"G", $B71&lt;=75,"O", TRUE,"!!"), "")</f>
        <v/>
      </c>
      <c r="B71" s="23"/>
      <c r="C71" s="9" t="str">
        <v/>
      </c>
    </row>
    <row r="72" spans="1:3" ht="15" customHeight="1" x14ac:dyDescent="0.25">
      <c r="A72" s="10" t="str" cm="1">
        <f t="array" ref="A72">IF(ISNUMBER($B72),_xlfn.IFS($B72&lt;=0,"!!", $B72&lt;=15,"B", $B72&lt;=30,"I", $B72&lt;=45,"N", $B72&lt;=60,"G", $B72&lt;=75,"O", TRUE,"!!"), "")</f>
        <v/>
      </c>
      <c r="B72" s="23"/>
      <c r="C72" s="9" t="str">
        <v/>
      </c>
    </row>
    <row r="73" spans="1:3" ht="15" customHeight="1" x14ac:dyDescent="0.25">
      <c r="A73" s="10" t="str" cm="1">
        <f t="array" ref="A73">IF(ISNUMBER($B73),_xlfn.IFS($B73&lt;=0,"!!", $B73&lt;=15,"B", $B73&lt;=30,"I", $B73&lt;=45,"N", $B73&lt;=60,"G", $B73&lt;=75,"O", TRUE,"!!"), "")</f>
        <v/>
      </c>
      <c r="B73" s="23"/>
      <c r="C73" s="9" t="str">
        <v/>
      </c>
    </row>
    <row r="74" spans="1:3" ht="15" customHeight="1" x14ac:dyDescent="0.25">
      <c r="A74" s="10" t="str" cm="1">
        <f t="array" ref="A74">IF(ISNUMBER($B74),_xlfn.IFS($B74&lt;=0,"!!", $B74&lt;=15,"B", $B74&lt;=30,"I", $B74&lt;=45,"N", $B74&lt;=60,"G", $B74&lt;=75,"O", TRUE,"!!"), "")</f>
        <v/>
      </c>
      <c r="B74" s="23"/>
      <c r="C74" s="9" t="str">
        <v/>
      </c>
    </row>
    <row r="75" spans="1:3" ht="15" customHeight="1" x14ac:dyDescent="0.25">
      <c r="A75" s="10" t="str" cm="1">
        <f t="array" ref="A75">IF(ISNUMBER($B75),_xlfn.IFS($B75&lt;=0,"!!", $B75&lt;=15,"B", $B75&lt;=30,"I", $B75&lt;=45,"N", $B75&lt;=60,"G", $B75&lt;=75,"O", TRUE,"!!"), "")</f>
        <v/>
      </c>
      <c r="B75" s="23"/>
      <c r="C75" s="9" t="str">
        <v/>
      </c>
    </row>
    <row r="76" spans="1:3" ht="15" customHeight="1" x14ac:dyDescent="0.25">
      <c r="A76" s="10" t="str" cm="1">
        <f t="array" ref="A76">IF(ISNUMBER($B76),_xlfn.IFS($B76&lt;=0,"!!", $B76&lt;=15,"B", $B76&lt;=30,"I", $B76&lt;=45,"N", $B76&lt;=60,"G", $B76&lt;=75,"O", TRUE,"!!"), "")</f>
        <v/>
      </c>
      <c r="B76" s="23"/>
      <c r="C76" s="9" t="str">
        <v/>
      </c>
    </row>
    <row r="77" spans="1:3" ht="15" customHeight="1" x14ac:dyDescent="0.25">
      <c r="A77" s="10" t="str" cm="1">
        <f t="array" ref="A77">IF(ISNUMBER($B77),_xlfn.IFS($B77&lt;=0,"!!", $B77&lt;=15,"B", $B77&lt;=30,"I", $B77&lt;=45,"N", $B77&lt;=60,"G", $B77&lt;=75,"O", TRUE,"!!"), "")</f>
        <v/>
      </c>
      <c r="B77" s="23"/>
      <c r="C77" s="9" t="str">
        <v/>
      </c>
    </row>
    <row r="78" spans="1:3" ht="15" customHeight="1" x14ac:dyDescent="0.25">
      <c r="A78" s="10" t="str" cm="1">
        <f t="array" ref="A78">IF(ISNUMBER($B78),_xlfn.IFS($B78&lt;=0,"!!", $B78&lt;=15,"B", $B78&lt;=30,"I", $B78&lt;=45,"N", $B78&lt;=60,"G", $B78&lt;=75,"O", TRUE,"!!"), "")</f>
        <v/>
      </c>
      <c r="B78" s="23"/>
      <c r="C78" s="9" t="str">
        <v/>
      </c>
    </row>
    <row r="79" spans="1:3" ht="15" customHeight="1" x14ac:dyDescent="0.25">
      <c r="A79" s="10" t="str" cm="1">
        <f t="array" ref="A79">IF(ISNUMBER($B79),_xlfn.IFS($B79&lt;=0,"!!", $B79&lt;=15,"B", $B79&lt;=30,"I", $B79&lt;=45,"N", $B79&lt;=60,"G", $B79&lt;=75,"O", TRUE,"!!"), "")</f>
        <v/>
      </c>
      <c r="B79" s="23"/>
      <c r="C79" s="9" t="str">
        <v/>
      </c>
    </row>
    <row r="80" spans="1:3" ht="15" customHeight="1" x14ac:dyDescent="0.25">
      <c r="A80" s="10" t="str" cm="1">
        <f t="array" ref="A80">IF(ISNUMBER($B80),_xlfn.IFS($B80&lt;=0,"!!", $B80&lt;=15,"B", $B80&lt;=30,"I", $B80&lt;=45,"N", $B80&lt;=60,"G", $B80&lt;=75,"O", TRUE,"!!"), "")</f>
        <v/>
      </c>
      <c r="B80" s="23"/>
      <c r="C80" s="9" t="str">
        <v/>
      </c>
    </row>
    <row r="81" spans="1:3" ht="15" customHeight="1" x14ac:dyDescent="0.25">
      <c r="A81" s="10" t="str" cm="1">
        <f t="array" ref="A81">IF(ISNUMBER($B81),_xlfn.IFS($B81&lt;=0,"!!", $B81&lt;=15,"B", $B81&lt;=30,"I", $B81&lt;=45,"N", $B81&lt;=60,"G", $B81&lt;=75,"O", TRUE,"!!"), "")</f>
        <v/>
      </c>
      <c r="B81" s="23"/>
      <c r="C81" s="9" t="str">
        <v/>
      </c>
    </row>
    <row r="82" spans="1:3" ht="15" customHeight="1" x14ac:dyDescent="0.25">
      <c r="A82" s="10" t="str" cm="1">
        <f t="array" ref="A82">IF(ISNUMBER($B82),_xlfn.IFS($B82&lt;=0,"!!", $B82&lt;=15,"B", $B82&lt;=30,"I", $B82&lt;=45,"N", $B82&lt;=60,"G", $B82&lt;=75,"O", TRUE,"!!"), "")</f>
        <v/>
      </c>
      <c r="B82" s="23"/>
      <c r="C82" s="9" t="str">
        <v/>
      </c>
    </row>
    <row r="83" spans="1:3" ht="15" customHeight="1" x14ac:dyDescent="0.25">
      <c r="A83" s="10" t="str" cm="1">
        <f t="array" ref="A83">IF(ISNUMBER($B83),_xlfn.IFS($B83&lt;=0,"!!", $B83&lt;=15,"B", $B83&lt;=30,"I", $B83&lt;=45,"N", $B83&lt;=60,"G", $B83&lt;=75,"O", TRUE,"!!"), "")</f>
        <v/>
      </c>
      <c r="B83" s="23"/>
      <c r="C83" s="9" t="str">
        <v/>
      </c>
    </row>
    <row r="84" spans="1:3" ht="15" customHeight="1" x14ac:dyDescent="0.25">
      <c r="A84" s="10" t="str" cm="1">
        <f t="array" ref="A84">IF(ISNUMBER($B84),_xlfn.IFS($B84&lt;=0,"!!", $B84&lt;=15,"B", $B84&lt;=30,"I", $B84&lt;=45,"N", $B84&lt;=60,"G", $B84&lt;=75,"O", TRUE,"!!"), "")</f>
        <v/>
      </c>
      <c r="B84" s="23"/>
      <c r="C84" s="9" t="str">
        <v/>
      </c>
    </row>
    <row r="85" spans="1:3" ht="15" customHeight="1" x14ac:dyDescent="0.25">
      <c r="A85" s="10" t="str" cm="1">
        <f t="array" ref="A85">IF(ISNUMBER($B85),_xlfn.IFS($B85&lt;=0,"!!", $B85&lt;=15,"B", $B85&lt;=30,"I", $B85&lt;=45,"N", $B85&lt;=60,"G", $B85&lt;=75,"O", TRUE,"!!"), "")</f>
        <v/>
      </c>
      <c r="B85" s="23"/>
      <c r="C85" s="9" t="str">
        <v/>
      </c>
    </row>
    <row r="86" spans="1:3" ht="15" customHeight="1" x14ac:dyDescent="0.25">
      <c r="A86" s="10" t="str" cm="1">
        <f t="array" ref="A86">IF(ISNUMBER($B86),_xlfn.IFS($B86&lt;=0,"!!", $B86&lt;=15,"B", $B86&lt;=30,"I", $B86&lt;=45,"N", $B86&lt;=60,"G", $B86&lt;=75,"O", TRUE,"!!"), "")</f>
        <v/>
      </c>
      <c r="B86" s="23"/>
      <c r="C86" s="9" t="str">
        <v/>
      </c>
    </row>
    <row r="87" spans="1:3" ht="15" customHeight="1" x14ac:dyDescent="0.25">
      <c r="A87" s="10" t="str" cm="1">
        <f t="array" ref="A87">IF(ISNUMBER($B87),_xlfn.IFS($B87&lt;=0,"!!", $B87&lt;=15,"B", $B87&lt;=30,"I", $B87&lt;=45,"N", $B87&lt;=60,"G", $B87&lt;=75,"O", TRUE,"!!"), "")</f>
        <v/>
      </c>
      <c r="B87" s="23"/>
      <c r="C87" s="9" t="str">
        <v/>
      </c>
    </row>
    <row r="88" spans="1:3" ht="15" customHeight="1" x14ac:dyDescent="0.25">
      <c r="A88" s="10" t="str" cm="1">
        <f t="array" ref="A88">IF(ISNUMBER($B88),_xlfn.IFS($B88&lt;=0,"!!", $B88&lt;=15,"B", $B88&lt;=30,"I", $B88&lt;=45,"N", $B88&lt;=60,"G", $B88&lt;=75,"O", TRUE,"!!"), "")</f>
        <v/>
      </c>
      <c r="B88" s="23"/>
      <c r="C88" s="9" t="str">
        <v/>
      </c>
    </row>
    <row r="89" spans="1:3" ht="15" customHeight="1" x14ac:dyDescent="0.25">
      <c r="A89" s="10" t="str" cm="1">
        <f t="array" ref="A89">IF(ISNUMBER($B89),_xlfn.IFS($B89&lt;=0,"!!", $B89&lt;=15,"B", $B89&lt;=30,"I", $B89&lt;=45,"N", $B89&lt;=60,"G", $B89&lt;=75,"O", TRUE,"!!"), "")</f>
        <v/>
      </c>
      <c r="B89" s="23"/>
      <c r="C89" s="9" t="str">
        <v/>
      </c>
    </row>
    <row r="90" spans="1:3" ht="15" customHeight="1" x14ac:dyDescent="0.25">
      <c r="A90" s="10" t="str" cm="1">
        <f t="array" ref="A90">IF(ISNUMBER($B90),_xlfn.IFS($B90&lt;=0,"!!", $B90&lt;=15,"B", $B90&lt;=30,"I", $B90&lt;=45,"N", $B90&lt;=60,"G", $B90&lt;=75,"O", TRUE,"!!"), "")</f>
        <v/>
      </c>
      <c r="B90" s="23"/>
      <c r="C90" s="9" t="str">
        <v/>
      </c>
    </row>
    <row r="91" spans="1:3" ht="15" customHeight="1" x14ac:dyDescent="0.25">
      <c r="A91" s="10" t="str" cm="1">
        <f t="array" ref="A91">IF(ISNUMBER($B91),_xlfn.IFS($B91&lt;=0,"!!", $B91&lt;=15,"B", $B91&lt;=30,"I", $B91&lt;=45,"N", $B91&lt;=60,"G", $B91&lt;=75,"O", TRUE,"!!"), "")</f>
        <v/>
      </c>
      <c r="B91" s="23"/>
      <c r="C91" s="9" t="str">
        <v/>
      </c>
    </row>
    <row r="92" spans="1:3" ht="15" customHeight="1" x14ac:dyDescent="0.25">
      <c r="A92" s="10" t="str" cm="1">
        <f t="array" ref="A92">IF(ISNUMBER($B92),_xlfn.IFS($B92&lt;=0,"!!", $B92&lt;=15,"B", $B92&lt;=30,"I", $B92&lt;=45,"N", $B92&lt;=60,"G", $B92&lt;=75,"O", TRUE,"!!"), "")</f>
        <v/>
      </c>
      <c r="B92" s="23"/>
      <c r="C92" s="9" t="str">
        <v/>
      </c>
    </row>
    <row r="93" spans="1:3" ht="15" customHeight="1" x14ac:dyDescent="0.25">
      <c r="A93" s="10" t="str" cm="1">
        <f t="array" ref="A93">IF(ISNUMBER($B93),_xlfn.IFS($B93&lt;=0,"!!", $B93&lt;=15,"B", $B93&lt;=30,"I", $B93&lt;=45,"N", $B93&lt;=60,"G", $B93&lt;=75,"O", TRUE,"!!"), "")</f>
        <v/>
      </c>
      <c r="B93" s="23"/>
      <c r="C93" s="9" t="str">
        <v/>
      </c>
    </row>
    <row r="94" spans="1:3" ht="15" customHeight="1" x14ac:dyDescent="0.25">
      <c r="A94" s="10" t="str" cm="1">
        <f t="array" ref="A94">IF(ISNUMBER($B94),_xlfn.IFS($B94&lt;=0,"!!", $B94&lt;=15,"B", $B94&lt;=30,"I", $B94&lt;=45,"N", $B94&lt;=60,"G", $B94&lt;=75,"O", TRUE,"!!"), "")</f>
        <v/>
      </c>
      <c r="B94" s="23"/>
      <c r="C94" s="9" t="str">
        <v/>
      </c>
    </row>
    <row r="95" spans="1:3" ht="15" customHeight="1" x14ac:dyDescent="0.25">
      <c r="A95" s="10" t="str" cm="1">
        <f t="array" ref="A95">IF(ISNUMBER($B95),_xlfn.IFS($B95&lt;=0,"!!", $B95&lt;=15,"B", $B95&lt;=30,"I", $B95&lt;=45,"N", $B95&lt;=60,"G", $B95&lt;=75,"O", TRUE,"!!"), "")</f>
        <v/>
      </c>
      <c r="B95" s="23"/>
      <c r="C95" s="9" t="str">
        <v/>
      </c>
    </row>
    <row r="96" spans="1:3" ht="15" customHeight="1" x14ac:dyDescent="0.25">
      <c r="A96" s="10" t="str" cm="1">
        <f t="array" ref="A96">IF(ISNUMBER($B96),_xlfn.IFS($B96&lt;=0,"!!", $B96&lt;=15,"B", $B96&lt;=30,"I", $B96&lt;=45,"N", $B96&lt;=60,"G", $B96&lt;=75,"O", TRUE,"!!"), "")</f>
        <v/>
      </c>
      <c r="B96" s="23"/>
      <c r="C96" s="9" t="str">
        <v/>
      </c>
    </row>
    <row r="97" spans="1:3" ht="15" customHeight="1" x14ac:dyDescent="0.25">
      <c r="A97" s="10" t="str" cm="1">
        <f t="array" ref="A97">IF(ISNUMBER($B97),_xlfn.IFS($B97&lt;=0,"!!", $B97&lt;=15,"B", $B97&lt;=30,"I", $B97&lt;=45,"N", $B97&lt;=60,"G", $B97&lt;=75,"O", TRUE,"!!"), "")</f>
        <v/>
      </c>
      <c r="B97" s="23"/>
      <c r="C97" s="9" t="str">
        <v/>
      </c>
    </row>
    <row r="98" spans="1:3" ht="15" customHeight="1" x14ac:dyDescent="0.25">
      <c r="A98" s="10" t="str" cm="1">
        <f t="array" ref="A98">IF(ISNUMBER($B98),_xlfn.IFS($B98&lt;=0,"!!", $B98&lt;=15,"B", $B98&lt;=30,"I", $B98&lt;=45,"N", $B98&lt;=60,"G", $B98&lt;=75,"O", TRUE,"!!"), "")</f>
        <v/>
      </c>
      <c r="B98" s="23"/>
      <c r="C98" s="9" t="str">
        <v/>
      </c>
    </row>
    <row r="99" spans="1:3" ht="15" customHeight="1" x14ac:dyDescent="0.25">
      <c r="A99" s="10" t="str" cm="1">
        <f t="array" ref="A99">IF(ISNUMBER($B99),_xlfn.IFS($B99&lt;=0,"!!", $B99&lt;=15,"B", $B99&lt;=30,"I", $B99&lt;=45,"N", $B99&lt;=60,"G", $B99&lt;=75,"O", TRUE,"!!"), "")</f>
        <v/>
      </c>
      <c r="B99" s="23"/>
      <c r="C99" s="9" t="str">
        <v/>
      </c>
    </row>
    <row r="100" spans="1:3" ht="15" customHeight="1" x14ac:dyDescent="0.25">
      <c r="A100" s="10" t="str" cm="1">
        <f t="array" ref="A100">IF(ISNUMBER($B100),_xlfn.IFS($B100&lt;=0,"!!", $B100&lt;=15,"B", $B100&lt;=30,"I", $B100&lt;=45,"N", $B100&lt;=60,"G", $B100&lt;=75,"O", TRUE,"!!"), "")</f>
        <v/>
      </c>
      <c r="B100" s="23"/>
      <c r="C100" s="9" t="str">
        <v/>
      </c>
    </row>
  </sheetData>
  <sheetProtection sheet="1" objects="1" scenarios="1"/>
  <protectedRanges>
    <protectedRange sqref="T9" name="Code"/>
    <protectedRange sqref="B12:B100" name="Numbers"/>
  </protectedRanges>
  <mergeCells count="60">
    <mergeCell ref="W35:X35"/>
    <mergeCell ref="Y34:Z34"/>
    <mergeCell ref="Y35:Z35"/>
    <mergeCell ref="Y36:Z36"/>
    <mergeCell ref="W36:X36"/>
    <mergeCell ref="W33:X33"/>
    <mergeCell ref="W34:X34"/>
    <mergeCell ref="W28:X28"/>
    <mergeCell ref="W29:X29"/>
    <mergeCell ref="W17:X17"/>
    <mergeCell ref="W18:X18"/>
    <mergeCell ref="W24:X24"/>
    <mergeCell ref="W30:X30"/>
    <mergeCell ref="W31:X31"/>
    <mergeCell ref="W32:X32"/>
    <mergeCell ref="W25:X25"/>
    <mergeCell ref="W26:X26"/>
    <mergeCell ref="W27:X27"/>
    <mergeCell ref="W19:X19"/>
    <mergeCell ref="W20:X20"/>
    <mergeCell ref="W21:X21"/>
    <mergeCell ref="Y24:Z24"/>
    <mergeCell ref="Y25:Z25"/>
    <mergeCell ref="W14:X14"/>
    <mergeCell ref="W15:X15"/>
    <mergeCell ref="W16:X16"/>
    <mergeCell ref="W22:X22"/>
    <mergeCell ref="W23:X23"/>
    <mergeCell ref="Y19:Z19"/>
    <mergeCell ref="Y20:Z20"/>
    <mergeCell ref="Y21:Z21"/>
    <mergeCell ref="Y22:Z22"/>
    <mergeCell ref="Y23:Z23"/>
    <mergeCell ref="Y31:Z31"/>
    <mergeCell ref="Y32:Z32"/>
    <mergeCell ref="Y33:Z33"/>
    <mergeCell ref="Y26:Z26"/>
    <mergeCell ref="Y27:Z27"/>
    <mergeCell ref="Y28:Z28"/>
    <mergeCell ref="Y29:Z29"/>
    <mergeCell ref="Y30:Z30"/>
    <mergeCell ref="Y14:Z14"/>
    <mergeCell ref="Y15:Z15"/>
    <mergeCell ref="Y16:Z16"/>
    <mergeCell ref="Y17:Z17"/>
    <mergeCell ref="Y18:Z18"/>
    <mergeCell ref="Y13:Z13"/>
    <mergeCell ref="B2:C3"/>
    <mergeCell ref="B4:C6"/>
    <mergeCell ref="B8:C8"/>
    <mergeCell ref="P8:T8"/>
    <mergeCell ref="F9:J9"/>
    <mergeCell ref="F8:J8"/>
    <mergeCell ref="V9:Z9"/>
    <mergeCell ref="V8:Z8"/>
    <mergeCell ref="P9:S9"/>
    <mergeCell ref="V7:Z7"/>
    <mergeCell ref="Y12:Z12"/>
    <mergeCell ref="W12:X12"/>
    <mergeCell ref="W13:X13"/>
  </mergeCells>
  <conditionalFormatting sqref="A12:A100">
    <cfRule type="cellIs" dxfId="15" priority="1" operator="equal">
      <formula>"!!"</formula>
    </cfRule>
  </conditionalFormatting>
  <conditionalFormatting sqref="B4 B9:C10 C12:C100">
    <cfRule type="beginsWith" dxfId="14" priority="3" operator="beginsWith" text="B">
      <formula>LEFT(B4,LEN("B"))="B"</formula>
    </cfRule>
    <cfRule type="beginsWith" dxfId="13" priority="4" operator="beginsWith" text="I">
      <formula>LEFT(B4,LEN("I"))="I"</formula>
    </cfRule>
    <cfRule type="beginsWith" dxfId="12" priority="5" operator="beginsWith" text="N">
      <formula>LEFT(B4,LEN("N"))="N"</formula>
    </cfRule>
    <cfRule type="beginsWith" dxfId="11" priority="6" operator="beginsWith" text="G">
      <formula>LEFT(B4,LEN("G"))="G"</formula>
    </cfRule>
    <cfRule type="beginsWith" dxfId="10" priority="7" operator="beginsWith" text="O">
      <formula>LEFT(B4,LEN("O"))="O"</formula>
    </cfRule>
  </conditionalFormatting>
  <conditionalFormatting sqref="B12:B100">
    <cfRule type="duplicateValues" dxfId="9" priority="2"/>
  </conditionalFormatting>
  <conditionalFormatting sqref="B2:C3">
    <cfRule type="expression" dxfId="8" priority="8">
      <formula>LEFT($B$4,1)="B"</formula>
    </cfRule>
    <cfRule type="expression" dxfId="7" priority="9">
      <formula>LEFT($B$4,1)="I"</formula>
    </cfRule>
    <cfRule type="expression" dxfId="6" priority="10">
      <formula>LEFT($B$4,1)="N"</formula>
    </cfRule>
    <cfRule type="expression" dxfId="5" priority="11">
      <formula>LEFT($B$4,1)="G"</formula>
    </cfRule>
    <cfRule type="expression" dxfId="4" priority="12">
      <formula>LEFT($B$4,1)="O"</formula>
    </cfRule>
  </conditionalFormatting>
  <conditionalFormatting sqref="F2:T6">
    <cfRule type="expression" dxfId="3" priority="14">
      <formula>($E2&amp;"-"&amp;F2)=$B$4</formula>
    </cfRule>
    <cfRule type="expression" dxfId="2" priority="15">
      <formula>(_xlfn.XLOOKUP($E2&amp;"-"&amp;F2,_xlfn.ANCHORARRAY($C$12),_xlfn.ANCHORARRAY($C$12),"",0,1)="")</formula>
    </cfRule>
  </conditionalFormatting>
  <conditionalFormatting sqref="V2:Z6">
    <cfRule type="expression" dxfId="1" priority="13">
      <formula>_xlfn.BITAND(POWER(2,V2),$V$7)</formula>
    </cfRule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ENG v1.3</vt:lpstr>
      <vt:lpstr>Raffle Winner</vt:lpstr>
      <vt:lpstr>ENG v1.2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HaSol Im</dc:creator>
  <cp:lastModifiedBy>HaSol Im</cp:lastModifiedBy>
  <dcterms:created xsi:type="dcterms:W3CDTF">2025-01-17T22:28:16Z</dcterms:created>
  <dcterms:modified xsi:type="dcterms:W3CDTF">2025-05-07T02:37:46Z</dcterms:modified>
</cp:coreProperties>
</file>